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<sst xmlns="http://schemas.openxmlformats.org/spreadsheetml/2006/main" count="79" uniqueCount="38">
  <si>
    <t>Unitate sanitara</t>
  </si>
  <si>
    <t>Contract ian aprilie</t>
  </si>
  <si>
    <t>Contract mai</t>
  </si>
  <si>
    <t>Contract iun</t>
  </si>
  <si>
    <t>Contract iul</t>
  </si>
  <si>
    <t>Contract aug</t>
  </si>
  <si>
    <t>Contract sep</t>
  </si>
  <si>
    <t>Contract oct</t>
  </si>
  <si>
    <t>Contract nov</t>
  </si>
  <si>
    <t>Contract dec</t>
  </si>
  <si>
    <t>Contract trim IV</t>
  </si>
  <si>
    <t>contract mai decembrie</t>
  </si>
  <si>
    <t>contract ian decembrie</t>
  </si>
  <si>
    <t>drg</t>
  </si>
  <si>
    <t>cr</t>
  </si>
  <si>
    <t>pal</t>
  </si>
  <si>
    <t>zi</t>
  </si>
  <si>
    <t>total</t>
  </si>
  <si>
    <t>Spital Cl Jud Urg Tg Mures</t>
  </si>
  <si>
    <t>Spital Cl Jud Mures</t>
  </si>
  <si>
    <t>Spital Municipal Sighisoara</t>
  </si>
  <si>
    <t>Spital Ludus</t>
  </si>
  <si>
    <t>Spital Municipal Reghin</t>
  </si>
  <si>
    <t>Spital Municipal Tarnaveni</t>
  </si>
  <si>
    <t>CS Sg de Padure</t>
  </si>
  <si>
    <t>Galenus</t>
  </si>
  <si>
    <t>Topmed</t>
  </si>
  <si>
    <t>Cardiomed</t>
  </si>
  <si>
    <t>Nova Vita Hospital</t>
  </si>
  <si>
    <t>Puls</t>
  </si>
  <si>
    <t>CS Sovata M niraj</t>
  </si>
  <si>
    <t>Psihosan</t>
  </si>
  <si>
    <t>IBCVT</t>
  </si>
  <si>
    <t>Best med</t>
  </si>
  <si>
    <t>ralmed</t>
  </si>
  <si>
    <t>ACTAMED</t>
  </si>
  <si>
    <t>Dr Bataga</t>
  </si>
  <si>
    <t>TOTAL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</si>
</sst>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 ;\-#,##0.00\ "/>
  </numFmts>
  <fonts count="5">
    <font>
      <sz val="10"/>
      <name val="Arial"/>
      <family val="0"/>
    </font>
    <font>
      <b/>
      <sz val="10"/>
      <name val="Tahoma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1" xfId="19" applyFont="1" applyBorder="1" applyAlignment="1">
      <alignment horizontal="center" vertical="center" wrapText="1"/>
      <protection/>
    </xf>
    <xf numFmtId="4" fontId="3" fillId="0" borderId="2" xfId="15" applyNumberFormat="1" applyFont="1" applyBorder="1" applyAlignment="1">
      <alignment horizontal="center" vertical="center" wrapText="1"/>
    </xf>
    <xf numFmtId="4" fontId="3" fillId="0" borderId="2" xfId="15" applyNumberFormat="1" applyFont="1" applyBorder="1" applyAlignment="1">
      <alignment/>
    </xf>
    <xf numFmtId="4" fontId="3" fillId="0" borderId="1" xfId="15" applyNumberFormat="1" applyFont="1" applyBorder="1" applyAlignment="1">
      <alignment/>
    </xf>
    <xf numFmtId="4" fontId="3" fillId="0" borderId="3" xfId="15" applyNumberFormat="1" applyFont="1" applyBorder="1" applyAlignment="1">
      <alignment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5" xfId="19" applyFont="1" applyBorder="1">
      <alignment/>
      <protection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6" xfId="0" applyNumberFormat="1" applyFill="1" applyBorder="1" applyAlignment="1">
      <alignment/>
    </xf>
    <xf numFmtId="4" fontId="0" fillId="0" borderId="7" xfId="0" applyNumberFormat="1" applyFill="1" applyBorder="1" applyAlignment="1">
      <alignment/>
    </xf>
    <xf numFmtId="4" fontId="0" fillId="0" borderId="8" xfId="0" applyNumberFormat="1" applyFill="1" applyBorder="1" applyAlignment="1">
      <alignment/>
    </xf>
    <xf numFmtId="4" fontId="0" fillId="0" borderId="9" xfId="0" applyNumberFormat="1" applyFill="1" applyBorder="1" applyAlignment="1">
      <alignment/>
    </xf>
    <xf numFmtId="4" fontId="0" fillId="0" borderId="10" xfId="15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4" fontId="0" fillId="0" borderId="11" xfId="0" applyNumberFormat="1" applyFill="1" applyBorder="1" applyAlignment="1">
      <alignment/>
    </xf>
    <xf numFmtId="4" fontId="0" fillId="0" borderId="12" xfId="0" applyNumberFormat="1" applyFill="1" applyBorder="1" applyAlignment="1">
      <alignment/>
    </xf>
    <xf numFmtId="4" fontId="0" fillId="0" borderId="13" xfId="0" applyNumberFormat="1" applyFill="1" applyBorder="1" applyAlignment="1">
      <alignment/>
    </xf>
    <xf numFmtId="4" fontId="0" fillId="0" borderId="14" xfId="0" applyNumberFormat="1" applyFill="1" applyBorder="1" applyAlignment="1">
      <alignment/>
    </xf>
    <xf numFmtId="4" fontId="0" fillId="0" borderId="15" xfId="15" applyNumberFormat="1" applyFill="1" applyBorder="1" applyAlignment="1">
      <alignment/>
    </xf>
    <xf numFmtId="4" fontId="0" fillId="0" borderId="15" xfId="0" applyNumberFormat="1" applyFill="1" applyBorder="1" applyAlignment="1">
      <alignment/>
    </xf>
    <xf numFmtId="4" fontId="0" fillId="0" borderId="16" xfId="0" applyNumberFormat="1" applyFill="1" applyBorder="1" applyAlignment="1">
      <alignment/>
    </xf>
    <xf numFmtId="0" fontId="3" fillId="0" borderId="17" xfId="19" applyFont="1" applyFill="1" applyBorder="1">
      <alignment/>
      <protection/>
    </xf>
    <xf numFmtId="0" fontId="3" fillId="0" borderId="18" xfId="19" applyFont="1" applyFill="1" applyBorder="1">
      <alignment/>
      <protection/>
    </xf>
    <xf numFmtId="0" fontId="3" fillId="0" borderId="19" xfId="19" applyFont="1" applyFill="1" applyBorder="1">
      <alignment/>
      <protection/>
    </xf>
    <xf numFmtId="4" fontId="0" fillId="0" borderId="20" xfId="0" applyNumberFormat="1" applyFill="1" applyBorder="1" applyAlignment="1">
      <alignment/>
    </xf>
    <xf numFmtId="4" fontId="0" fillId="0" borderId="21" xfId="0" applyNumberFormat="1" applyFill="1" applyBorder="1" applyAlignment="1">
      <alignment/>
    </xf>
    <xf numFmtId="4" fontId="0" fillId="0" borderId="22" xfId="0" applyNumberFormat="1" applyFill="1" applyBorder="1" applyAlignment="1">
      <alignment/>
    </xf>
    <xf numFmtId="4" fontId="0" fillId="0" borderId="23" xfId="15" applyNumberFormat="1" applyFill="1" applyBorder="1" applyAlignment="1">
      <alignment/>
    </xf>
    <xf numFmtId="4" fontId="0" fillId="0" borderId="23" xfId="0" applyNumberFormat="1" applyFill="1" applyBorder="1" applyAlignment="1">
      <alignment/>
    </xf>
    <xf numFmtId="0" fontId="1" fillId="0" borderId="24" xfId="19" applyFont="1" applyBorder="1">
      <alignment/>
      <protection/>
    </xf>
    <xf numFmtId="4" fontId="4" fillId="0" borderId="25" xfId="0" applyNumberFormat="1" applyFont="1" applyBorder="1" applyAlignment="1">
      <alignment/>
    </xf>
    <xf numFmtId="4" fontId="4" fillId="0" borderId="25" xfId="0" applyNumberFormat="1" applyFont="1" applyBorder="1" applyAlignment="1">
      <alignment/>
    </xf>
    <xf numFmtId="4" fontId="4" fillId="0" borderId="26" xfId="0" applyNumberFormat="1" applyFont="1" applyBorder="1" applyAlignment="1">
      <alignment/>
    </xf>
    <xf numFmtId="0" fontId="1" fillId="2" borderId="4" xfId="19" applyFont="1" applyFill="1" applyBorder="1" applyAlignment="1">
      <alignment horizontal="center" vertical="center" wrapText="1"/>
      <protection/>
    </xf>
    <xf numFmtId="0" fontId="1" fillId="2" borderId="27" xfId="19" applyFont="1" applyFill="1" applyBorder="1" applyAlignment="1">
      <alignment horizontal="center" vertical="center" wrapText="1"/>
      <protection/>
    </xf>
    <xf numFmtId="0" fontId="1" fillId="2" borderId="28" xfId="19" applyFont="1" applyFill="1" applyBorder="1" applyAlignment="1">
      <alignment horizontal="center" vertical="center" wrapText="1"/>
      <protection/>
    </xf>
    <xf numFmtId="0" fontId="1" fillId="2" borderId="6" xfId="19" applyFont="1" applyFill="1" applyBorder="1" applyAlignment="1">
      <alignment horizontal="center" vertical="center" wrapText="1"/>
      <protection/>
    </xf>
    <xf numFmtId="0" fontId="1" fillId="2" borderId="11" xfId="19" applyFont="1" applyFill="1" applyBorder="1" applyAlignment="1">
      <alignment horizontal="center" vertical="center" wrapText="1"/>
      <protection/>
    </xf>
    <xf numFmtId="0" fontId="1" fillId="2" borderId="29" xfId="19" applyFont="1" applyFill="1" applyBorder="1" applyAlignment="1">
      <alignment horizontal="center" vertical="center" wrapText="1"/>
      <protection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" fillId="2" borderId="7" xfId="19" applyFont="1" applyFill="1" applyBorder="1" applyAlignment="1">
      <alignment horizontal="center" vertical="center" wrapText="1"/>
      <protection/>
    </xf>
    <xf numFmtId="0" fontId="1" fillId="2" borderId="8" xfId="19" applyFont="1" applyFill="1" applyBorder="1" applyAlignment="1">
      <alignment horizontal="center" vertical="center" wrapText="1"/>
      <protection/>
    </xf>
    <xf numFmtId="0" fontId="1" fillId="2" borderId="12" xfId="19" applyFont="1" applyFill="1" applyBorder="1" applyAlignment="1">
      <alignment horizontal="center" vertical="center" wrapText="1"/>
      <protection/>
    </xf>
    <xf numFmtId="0" fontId="1" fillId="2" borderId="13" xfId="19" applyFont="1" applyFill="1" applyBorder="1" applyAlignment="1">
      <alignment horizontal="center" vertical="center" wrapText="1"/>
      <protection/>
    </xf>
    <xf numFmtId="0" fontId="1" fillId="2" borderId="30" xfId="19" applyFont="1" applyFill="1" applyBorder="1" applyAlignment="1">
      <alignment horizontal="center" vertical="center" wrapText="1"/>
      <protection/>
    </xf>
    <xf numFmtId="0" fontId="1" fillId="2" borderId="31" xfId="19" applyFont="1" applyFill="1" applyBorder="1" applyAlignment="1">
      <alignment horizontal="center" vertical="center" wrapText="1"/>
      <protection/>
    </xf>
    <xf numFmtId="0" fontId="2" fillId="2" borderId="29" xfId="20" applyFill="1" applyBorder="1" applyAlignment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 2" xfId="19"/>
    <cellStyle name="Normal_Sheet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7:BD31"/>
  <sheetViews>
    <sheetView tabSelected="1" workbookViewId="0" topLeftCell="A1">
      <selection activeCell="AF1" sqref="AF1:AJ16384"/>
    </sheetView>
  </sheetViews>
  <sheetFormatPr defaultColWidth="9.140625" defaultRowHeight="12.75"/>
  <cols>
    <col min="1" max="1" width="23.28125" style="0" customWidth="1"/>
    <col min="2" max="2" width="12.7109375" style="0" bestFit="1" customWidth="1"/>
    <col min="3" max="3" width="11.7109375" style="0" bestFit="1" customWidth="1"/>
    <col min="4" max="4" width="10.140625" style="0" bestFit="1" customWidth="1"/>
    <col min="5" max="5" width="12.7109375" style="0" bestFit="1" customWidth="1"/>
    <col min="6" max="6" width="13.8515625" style="0" bestFit="1" customWidth="1"/>
    <col min="7" max="7" width="12.7109375" style="0" customWidth="1"/>
    <col min="8" max="8" width="11.7109375" style="0" customWidth="1"/>
    <col min="9" max="9" width="10.140625" style="0" customWidth="1"/>
    <col min="10" max="10" width="14.00390625" style="0" customWidth="1"/>
    <col min="11" max="12" width="12.7109375" style="0" customWidth="1"/>
    <col min="13" max="13" width="11.7109375" style="0" bestFit="1" customWidth="1"/>
    <col min="15" max="15" width="11.7109375" style="0" bestFit="1" customWidth="1"/>
    <col min="16" max="16" width="12.7109375" style="0" bestFit="1" customWidth="1"/>
    <col min="17" max="17" width="12.7109375" style="0" customWidth="1"/>
    <col min="18" max="18" width="11.7109375" style="0" customWidth="1"/>
    <col min="19" max="19" width="14.00390625" style="0" customWidth="1"/>
    <col min="20" max="20" width="11.7109375" style="0" bestFit="1" customWidth="1"/>
    <col min="21" max="21" width="12.7109375" style="0" bestFit="1" customWidth="1"/>
    <col min="22" max="22" width="12.7109375" style="0" customWidth="1"/>
    <col min="23" max="23" width="11.7109375" style="0" customWidth="1"/>
    <col min="24" max="24" width="10.140625" style="0" bestFit="1" customWidth="1"/>
    <col min="25" max="25" width="11.7109375" style="0" customWidth="1"/>
    <col min="26" max="27" width="12.7109375" style="0" customWidth="1"/>
    <col min="28" max="28" width="11.7109375" style="0" customWidth="1"/>
    <col min="29" max="29" width="10.140625" style="0" bestFit="1" customWidth="1"/>
    <col min="30" max="30" width="11.7109375" style="0" customWidth="1"/>
    <col min="31" max="31" width="12.7109375" style="0" bestFit="1" customWidth="1"/>
    <col min="32" max="32" width="12.7109375" style="0" customWidth="1"/>
    <col min="33" max="33" width="11.7109375" style="0" bestFit="1" customWidth="1"/>
    <col min="34" max="34" width="10.140625" style="0" bestFit="1" customWidth="1"/>
    <col min="35" max="35" width="11.7109375" style="0" bestFit="1" customWidth="1"/>
    <col min="36" max="36" width="12.7109375" style="0" customWidth="1"/>
    <col min="37" max="38" width="10.140625" style="0" bestFit="1" customWidth="1"/>
    <col min="40" max="42" width="10.140625" style="0" bestFit="1" customWidth="1"/>
    <col min="44" max="44" width="4.57421875" style="0" bestFit="1" customWidth="1"/>
    <col min="45" max="46" width="10.140625" style="0" bestFit="1" customWidth="1"/>
    <col min="47" max="47" width="12.7109375" style="0" customWidth="1"/>
    <col min="48" max="48" width="14.00390625" style="0" customWidth="1"/>
    <col min="49" max="49" width="14.28125" style="0" customWidth="1"/>
    <col min="50" max="54" width="12.7109375" style="0" bestFit="1" customWidth="1"/>
  </cols>
  <sheetData>
    <row r="6" ht="13.5" thickBot="1"/>
    <row r="7" spans="1:49" ht="12.75" customHeight="1">
      <c r="A7" s="41" t="s">
        <v>0</v>
      </c>
      <c r="B7" s="46" t="s">
        <v>1</v>
      </c>
      <c r="C7" s="46"/>
      <c r="D7" s="46"/>
      <c r="E7" s="46"/>
      <c r="F7" s="46"/>
      <c r="G7" s="41" t="s">
        <v>2</v>
      </c>
      <c r="H7" s="46"/>
      <c r="I7" s="46"/>
      <c r="J7" s="46"/>
      <c r="K7" s="47"/>
      <c r="L7" s="41" t="s">
        <v>3</v>
      </c>
      <c r="M7" s="46"/>
      <c r="N7" s="46"/>
      <c r="O7" s="46"/>
      <c r="P7" s="47"/>
      <c r="Q7" s="41" t="s">
        <v>4</v>
      </c>
      <c r="R7" s="46"/>
      <c r="S7" s="46"/>
      <c r="T7" s="46"/>
      <c r="U7" s="47"/>
      <c r="V7" s="41" t="s">
        <v>5</v>
      </c>
      <c r="W7" s="46"/>
      <c r="X7" s="46"/>
      <c r="Y7" s="46"/>
      <c r="Z7" s="47"/>
      <c r="AA7" s="41" t="s">
        <v>6</v>
      </c>
      <c r="AB7" s="46"/>
      <c r="AC7" s="46"/>
      <c r="AD7" s="46"/>
      <c r="AE7" s="47"/>
      <c r="AF7" s="41" t="s">
        <v>7</v>
      </c>
      <c r="AG7" s="46"/>
      <c r="AH7" s="46"/>
      <c r="AI7" s="46"/>
      <c r="AJ7" s="47"/>
      <c r="AK7" s="41" t="s">
        <v>8</v>
      </c>
      <c r="AL7" s="46"/>
      <c r="AM7" s="46"/>
      <c r="AN7" s="46"/>
      <c r="AO7" s="47"/>
      <c r="AP7" s="41" t="s">
        <v>9</v>
      </c>
      <c r="AQ7" s="46"/>
      <c r="AR7" s="46"/>
      <c r="AS7" s="46"/>
      <c r="AT7" s="47"/>
      <c r="AU7" s="41" t="s">
        <v>10</v>
      </c>
      <c r="AV7" s="38" t="s">
        <v>11</v>
      </c>
      <c r="AW7" s="38" t="s">
        <v>12</v>
      </c>
    </row>
    <row r="8" spans="1:49" ht="12.75" customHeight="1">
      <c r="A8" s="42"/>
      <c r="B8" s="48"/>
      <c r="C8" s="48"/>
      <c r="D8" s="48"/>
      <c r="E8" s="48"/>
      <c r="F8" s="48"/>
      <c r="G8" s="42"/>
      <c r="H8" s="48"/>
      <c r="I8" s="48"/>
      <c r="J8" s="48"/>
      <c r="K8" s="49"/>
      <c r="L8" s="42"/>
      <c r="M8" s="48"/>
      <c r="N8" s="48"/>
      <c r="O8" s="48"/>
      <c r="P8" s="49"/>
      <c r="Q8" s="42"/>
      <c r="R8" s="48"/>
      <c r="S8" s="48"/>
      <c r="T8" s="48"/>
      <c r="U8" s="49"/>
      <c r="V8" s="42"/>
      <c r="W8" s="48"/>
      <c r="X8" s="48"/>
      <c r="Y8" s="48"/>
      <c r="Z8" s="49"/>
      <c r="AA8" s="42"/>
      <c r="AB8" s="48"/>
      <c r="AC8" s="48"/>
      <c r="AD8" s="48"/>
      <c r="AE8" s="49"/>
      <c r="AF8" s="42"/>
      <c r="AG8" s="48"/>
      <c r="AH8" s="48"/>
      <c r="AI8" s="48"/>
      <c r="AJ8" s="49"/>
      <c r="AK8" s="42"/>
      <c r="AL8" s="48"/>
      <c r="AM8" s="48"/>
      <c r="AN8" s="48"/>
      <c r="AO8" s="49"/>
      <c r="AP8" s="42"/>
      <c r="AQ8" s="48"/>
      <c r="AR8" s="48"/>
      <c r="AS8" s="48"/>
      <c r="AT8" s="49"/>
      <c r="AU8" s="42"/>
      <c r="AV8" s="44"/>
      <c r="AW8" s="39"/>
    </row>
    <row r="9" spans="1:49" ht="13.5" customHeight="1" thickBot="1">
      <c r="A9" s="52"/>
      <c r="B9" s="50"/>
      <c r="C9" s="50"/>
      <c r="D9" s="50"/>
      <c r="E9" s="50"/>
      <c r="F9" s="50"/>
      <c r="G9" s="43"/>
      <c r="H9" s="50"/>
      <c r="I9" s="50"/>
      <c r="J9" s="50"/>
      <c r="K9" s="51"/>
      <c r="L9" s="43"/>
      <c r="M9" s="50"/>
      <c r="N9" s="50"/>
      <c r="O9" s="50"/>
      <c r="P9" s="51"/>
      <c r="Q9" s="43"/>
      <c r="R9" s="50"/>
      <c r="S9" s="50"/>
      <c r="T9" s="50"/>
      <c r="U9" s="51"/>
      <c r="V9" s="43"/>
      <c r="W9" s="50"/>
      <c r="X9" s="50"/>
      <c r="Y9" s="50"/>
      <c r="Z9" s="51"/>
      <c r="AA9" s="43"/>
      <c r="AB9" s="50"/>
      <c r="AC9" s="50"/>
      <c r="AD9" s="50"/>
      <c r="AE9" s="51"/>
      <c r="AF9" s="43"/>
      <c r="AG9" s="50"/>
      <c r="AH9" s="50"/>
      <c r="AI9" s="50"/>
      <c r="AJ9" s="51"/>
      <c r="AK9" s="43"/>
      <c r="AL9" s="50"/>
      <c r="AM9" s="50"/>
      <c r="AN9" s="50"/>
      <c r="AO9" s="51"/>
      <c r="AP9" s="43"/>
      <c r="AQ9" s="50"/>
      <c r="AR9" s="50"/>
      <c r="AS9" s="50"/>
      <c r="AT9" s="51"/>
      <c r="AU9" s="43"/>
      <c r="AV9" s="45"/>
      <c r="AW9" s="40"/>
    </row>
    <row r="10" spans="1:49" s="7" customFormat="1" ht="13.5" thickBot="1">
      <c r="A10" s="1"/>
      <c r="B10" s="2" t="s">
        <v>13</v>
      </c>
      <c r="C10" s="2" t="s">
        <v>14</v>
      </c>
      <c r="D10" s="2" t="s">
        <v>15</v>
      </c>
      <c r="E10" s="2" t="s">
        <v>16</v>
      </c>
      <c r="F10" s="2" t="s">
        <v>17</v>
      </c>
      <c r="G10" s="4" t="s">
        <v>13</v>
      </c>
      <c r="H10" s="3" t="s">
        <v>14</v>
      </c>
      <c r="I10" s="3" t="s">
        <v>15</v>
      </c>
      <c r="J10" s="3" t="s">
        <v>16</v>
      </c>
      <c r="K10" s="5" t="s">
        <v>17</v>
      </c>
      <c r="L10" s="4" t="s">
        <v>13</v>
      </c>
      <c r="M10" s="3" t="s">
        <v>14</v>
      </c>
      <c r="N10" s="3" t="s">
        <v>15</v>
      </c>
      <c r="O10" s="3" t="s">
        <v>16</v>
      </c>
      <c r="P10" s="5" t="s">
        <v>17</v>
      </c>
      <c r="Q10" s="4" t="s">
        <v>13</v>
      </c>
      <c r="R10" s="3" t="s">
        <v>14</v>
      </c>
      <c r="S10" s="3" t="s">
        <v>15</v>
      </c>
      <c r="T10" s="3" t="s">
        <v>16</v>
      </c>
      <c r="U10" s="5" t="s">
        <v>17</v>
      </c>
      <c r="V10" s="4" t="s">
        <v>13</v>
      </c>
      <c r="W10" s="3" t="s">
        <v>14</v>
      </c>
      <c r="X10" s="3" t="s">
        <v>15</v>
      </c>
      <c r="Y10" s="3" t="s">
        <v>16</v>
      </c>
      <c r="Z10" s="5" t="s">
        <v>17</v>
      </c>
      <c r="AA10" s="4" t="s">
        <v>13</v>
      </c>
      <c r="AB10" s="3" t="s">
        <v>14</v>
      </c>
      <c r="AC10" s="3" t="s">
        <v>15</v>
      </c>
      <c r="AD10" s="3" t="s">
        <v>16</v>
      </c>
      <c r="AE10" s="5" t="s">
        <v>17</v>
      </c>
      <c r="AF10" s="4" t="s">
        <v>13</v>
      </c>
      <c r="AG10" s="3" t="s">
        <v>14</v>
      </c>
      <c r="AH10" s="3" t="s">
        <v>15</v>
      </c>
      <c r="AI10" s="3" t="s">
        <v>16</v>
      </c>
      <c r="AJ10" s="5" t="s">
        <v>17</v>
      </c>
      <c r="AK10" s="4" t="s">
        <v>13</v>
      </c>
      <c r="AL10" s="3" t="s">
        <v>14</v>
      </c>
      <c r="AM10" s="3" t="s">
        <v>15</v>
      </c>
      <c r="AN10" s="3" t="s">
        <v>16</v>
      </c>
      <c r="AO10" s="5" t="s">
        <v>17</v>
      </c>
      <c r="AP10" s="4" t="s">
        <v>13</v>
      </c>
      <c r="AQ10" s="3" t="s">
        <v>14</v>
      </c>
      <c r="AR10" s="3" t="s">
        <v>15</v>
      </c>
      <c r="AS10" s="3" t="s">
        <v>16</v>
      </c>
      <c r="AT10" s="5" t="s">
        <v>17</v>
      </c>
      <c r="AU10" s="4" t="s">
        <v>13</v>
      </c>
      <c r="AV10" s="6"/>
      <c r="AW10" s="6"/>
    </row>
    <row r="11" spans="1:54" s="8" customFormat="1" ht="12.75">
      <c r="A11" s="26" t="s">
        <v>18</v>
      </c>
      <c r="B11" s="12">
        <v>36518702.53</v>
      </c>
      <c r="C11" s="13">
        <v>759901.16</v>
      </c>
      <c r="D11" s="13">
        <v>0</v>
      </c>
      <c r="E11" s="14">
        <v>2577210.54</v>
      </c>
      <c r="F11" s="15">
        <f>E11+D11+C11+B11</f>
        <v>39855814.230000004</v>
      </c>
      <c r="G11" s="12">
        <v>10168796.58</v>
      </c>
      <c r="H11" s="13">
        <v>260393.78</v>
      </c>
      <c r="I11" s="13"/>
      <c r="J11" s="13">
        <v>548060.21</v>
      </c>
      <c r="K11" s="14">
        <f>G11+H11+I11+J11</f>
        <v>10977250.57</v>
      </c>
      <c r="L11" s="12">
        <v>10172248.31</v>
      </c>
      <c r="M11" s="13">
        <v>260393.78</v>
      </c>
      <c r="N11" s="13"/>
      <c r="O11" s="13">
        <v>545833.21</v>
      </c>
      <c r="P11" s="14">
        <f>O11+N11+M11+L11</f>
        <v>10978475.3</v>
      </c>
      <c r="Q11" s="12">
        <v>10172248.31</v>
      </c>
      <c r="R11" s="13">
        <v>205608.4</v>
      </c>
      <c r="S11" s="13"/>
      <c r="T11" s="13">
        <v>433063.32</v>
      </c>
      <c r="U11" s="14">
        <f>Q11+R11+S11+T11</f>
        <v>10810920.030000001</v>
      </c>
      <c r="V11" s="12">
        <v>10172248.31</v>
      </c>
      <c r="W11" s="13">
        <v>205608.4</v>
      </c>
      <c r="X11" s="13"/>
      <c r="Y11" s="13">
        <v>433063.32</v>
      </c>
      <c r="Z11" s="14">
        <f>V11+W11+X11+Y11</f>
        <v>10810920.030000001</v>
      </c>
      <c r="AA11" s="12">
        <v>10172248.31</v>
      </c>
      <c r="AB11" s="13">
        <v>260393.78</v>
      </c>
      <c r="AC11" s="13"/>
      <c r="AD11" s="13">
        <v>548060.21</v>
      </c>
      <c r="AE11" s="14">
        <f>AA11+AB11+AC11+AD11</f>
        <v>10980702.3</v>
      </c>
      <c r="AF11" s="12">
        <v>2892549.74</v>
      </c>
      <c r="AG11" s="13">
        <v>205608.4</v>
      </c>
      <c r="AH11" s="13"/>
      <c r="AI11" s="13">
        <v>433978.21</v>
      </c>
      <c r="AJ11" s="14">
        <f>AI11+AH11+AG11+AF11</f>
        <v>3532136.35</v>
      </c>
      <c r="AK11" s="12">
        <v>75938.06</v>
      </c>
      <c r="AL11" s="13">
        <v>23106.47</v>
      </c>
      <c r="AM11" s="13"/>
      <c r="AN11" s="13">
        <v>433025.37</v>
      </c>
      <c r="AO11" s="14">
        <f>AN11+AM11+AL11+AK11</f>
        <v>532069.8999999999</v>
      </c>
      <c r="AP11" s="12">
        <v>75938.06</v>
      </c>
      <c r="AQ11" s="13">
        <v>23106.47</v>
      </c>
      <c r="AR11" s="13"/>
      <c r="AS11" s="13">
        <v>433025.37</v>
      </c>
      <c r="AT11" s="14">
        <f>AS11+AR11+AQ11+AP11</f>
        <v>532069.8999999999</v>
      </c>
      <c r="AU11" s="15">
        <f>AP11+AK11+AF11</f>
        <v>3044425.8600000003</v>
      </c>
      <c r="AV11" s="16">
        <v>59154544.38</v>
      </c>
      <c r="AW11" s="17">
        <f aca="true" t="shared" si="0" ref="AW11:AW29">AV11+F11</f>
        <v>99010358.61000001</v>
      </c>
      <c r="AX11" s="18"/>
      <c r="AY11" s="18"/>
      <c r="AZ11" s="18"/>
      <c r="BA11" s="18"/>
      <c r="BB11" s="18"/>
    </row>
    <row r="12" spans="1:54" s="8" customFormat="1" ht="12.75">
      <c r="A12" s="27" t="s">
        <v>19</v>
      </c>
      <c r="B12" s="19">
        <v>19864748.16</v>
      </c>
      <c r="C12" s="20">
        <v>1966670.66</v>
      </c>
      <c r="D12" s="20">
        <v>215356.88</v>
      </c>
      <c r="E12" s="21">
        <v>4615052.72</v>
      </c>
      <c r="F12" s="22">
        <f>E12+D12+C12+B12</f>
        <v>26661828.42</v>
      </c>
      <c r="G12" s="19">
        <v>5171731.24</v>
      </c>
      <c r="H12" s="20">
        <v>707875.56</v>
      </c>
      <c r="I12" s="20">
        <v>50658.3</v>
      </c>
      <c r="J12" s="20">
        <v>1147567.02</v>
      </c>
      <c r="K12" s="21">
        <f>J12+I12+H12+G12</f>
        <v>7077832.12</v>
      </c>
      <c r="L12" s="19">
        <v>5171731.24</v>
      </c>
      <c r="M12" s="20">
        <v>707875.56</v>
      </c>
      <c r="N12" s="20">
        <v>50658.3</v>
      </c>
      <c r="O12" s="20">
        <v>1085478.88</v>
      </c>
      <c r="P12" s="21">
        <f aca="true" t="shared" si="1" ref="P12:P29">O12+N12+M12+L12</f>
        <v>7015743.98</v>
      </c>
      <c r="Q12" s="19">
        <v>5175608.1</v>
      </c>
      <c r="R12" s="20">
        <v>462677.67</v>
      </c>
      <c r="S12" s="20">
        <v>63853.02</v>
      </c>
      <c r="T12" s="20">
        <v>604090.26</v>
      </c>
      <c r="U12" s="21">
        <f>Q12+R12+S12+T12</f>
        <v>6306229.049999999</v>
      </c>
      <c r="V12" s="19">
        <v>5175608.1</v>
      </c>
      <c r="W12" s="20">
        <v>462677.67</v>
      </c>
      <c r="X12" s="20">
        <v>63853.02</v>
      </c>
      <c r="Y12" s="20">
        <v>604090.26</v>
      </c>
      <c r="Z12" s="21">
        <f>V12+W12+X12+Y12</f>
        <v>6306229.049999999</v>
      </c>
      <c r="AA12" s="19">
        <v>5175608.1</v>
      </c>
      <c r="AB12" s="20">
        <v>594951.83</v>
      </c>
      <c r="AC12" s="20">
        <v>59847.48</v>
      </c>
      <c r="AD12" s="20">
        <v>765169.34</v>
      </c>
      <c r="AE12" s="21">
        <f>AA12+AB12+AC12+AD12</f>
        <v>6595576.75</v>
      </c>
      <c r="AF12" s="19">
        <v>4824752.27</v>
      </c>
      <c r="AG12" s="20"/>
      <c r="AH12" s="20"/>
      <c r="AI12" s="20"/>
      <c r="AJ12" s="21">
        <f>AI12+AH12+AG12+AF12</f>
        <v>4824752.27</v>
      </c>
      <c r="AK12" s="19"/>
      <c r="AL12" s="20"/>
      <c r="AM12" s="20"/>
      <c r="AN12" s="20"/>
      <c r="AO12" s="21">
        <f aca="true" t="shared" si="2" ref="AO12:AO29">AN12+AM12+AL12+AK12</f>
        <v>0</v>
      </c>
      <c r="AP12" s="19"/>
      <c r="AQ12" s="20"/>
      <c r="AR12" s="20"/>
      <c r="AS12" s="20"/>
      <c r="AT12" s="21"/>
      <c r="AU12" s="22">
        <f aca="true" t="shared" si="3" ref="AU12:AU29">AP12+AK12+AF12</f>
        <v>4824752.27</v>
      </c>
      <c r="AV12" s="23">
        <v>38126363.22</v>
      </c>
      <c r="AW12" s="24">
        <f t="shared" si="0"/>
        <v>64788191.64</v>
      </c>
      <c r="AX12" s="18"/>
      <c r="AY12" s="18"/>
      <c r="AZ12" s="18"/>
      <c r="BA12" s="18"/>
      <c r="BB12" s="18"/>
    </row>
    <row r="13" spans="1:54" s="8" customFormat="1" ht="12.75">
      <c r="A13" s="27" t="s">
        <v>20</v>
      </c>
      <c r="B13" s="19">
        <v>3413614.51</v>
      </c>
      <c r="C13" s="20">
        <v>30927.42</v>
      </c>
      <c r="D13" s="20">
        <v>0</v>
      </c>
      <c r="E13" s="21">
        <v>1060847.47</v>
      </c>
      <c r="F13" s="22">
        <f aca="true" t="shared" si="4" ref="F13:F29">E13+D13+C13+B13</f>
        <v>4505389.399999999</v>
      </c>
      <c r="G13" s="19">
        <v>944086.73</v>
      </c>
      <c r="H13" s="20">
        <v>5498.28</v>
      </c>
      <c r="I13" s="20"/>
      <c r="J13" s="20">
        <v>254634.33</v>
      </c>
      <c r="K13" s="21">
        <f aca="true" t="shared" si="5" ref="K13:K26">G13+H13+I13+J13</f>
        <v>1204219.34</v>
      </c>
      <c r="L13" s="19">
        <v>944086.73</v>
      </c>
      <c r="M13" s="20">
        <v>5498.28</v>
      </c>
      <c r="N13" s="20"/>
      <c r="O13" s="20">
        <v>254634.33</v>
      </c>
      <c r="P13" s="21">
        <f t="shared" si="1"/>
        <v>1204219.3399999999</v>
      </c>
      <c r="Q13" s="19">
        <v>944086.73</v>
      </c>
      <c r="R13" s="20">
        <v>5498.28</v>
      </c>
      <c r="S13" s="20"/>
      <c r="T13" s="20">
        <v>142129.33</v>
      </c>
      <c r="U13" s="21">
        <f>Q13+R13+S13+T13</f>
        <v>1091714.34</v>
      </c>
      <c r="V13" s="19">
        <v>944086.73</v>
      </c>
      <c r="W13" s="20">
        <v>2749.14</v>
      </c>
      <c r="X13" s="20"/>
      <c r="Y13" s="20">
        <v>142129.33</v>
      </c>
      <c r="Z13" s="21">
        <f>V13+W13+X13+Y13</f>
        <v>1088965.2</v>
      </c>
      <c r="AA13" s="19">
        <v>944086.73</v>
      </c>
      <c r="AB13" s="20">
        <v>5498.28</v>
      </c>
      <c r="AC13" s="20"/>
      <c r="AD13" s="20">
        <v>180000.33</v>
      </c>
      <c r="AE13" s="21">
        <f>AA13+AB13+AC13+AD13</f>
        <v>1129585.34</v>
      </c>
      <c r="AF13" s="19">
        <v>634601.37</v>
      </c>
      <c r="AG13" s="20">
        <v>2749.14</v>
      </c>
      <c r="AH13" s="20"/>
      <c r="AI13" s="20">
        <v>87489.64</v>
      </c>
      <c r="AJ13" s="21">
        <f>AI13+AH13+AG13+AF13</f>
        <v>724840.15</v>
      </c>
      <c r="AK13" s="19"/>
      <c r="AL13" s="20"/>
      <c r="AM13" s="20"/>
      <c r="AN13" s="20"/>
      <c r="AO13" s="21">
        <f t="shared" si="2"/>
        <v>0</v>
      </c>
      <c r="AP13" s="19"/>
      <c r="AQ13" s="20"/>
      <c r="AR13" s="20"/>
      <c r="AS13" s="20"/>
      <c r="AT13" s="21"/>
      <c r="AU13" s="22">
        <f t="shared" si="3"/>
        <v>634601.37</v>
      </c>
      <c r="AV13" s="23">
        <v>6443543.71</v>
      </c>
      <c r="AW13" s="24">
        <f t="shared" si="0"/>
        <v>10948933.11</v>
      </c>
      <c r="AX13" s="18"/>
      <c r="AY13" s="18"/>
      <c r="AZ13" s="18"/>
      <c r="BA13" s="18"/>
      <c r="BB13" s="18"/>
    </row>
    <row r="14" spans="1:54" s="8" customFormat="1" ht="12.75">
      <c r="A14" s="27" t="s">
        <v>21</v>
      </c>
      <c r="B14" s="19">
        <v>2017829.77</v>
      </c>
      <c r="C14" s="20">
        <v>880939.71</v>
      </c>
      <c r="D14" s="20">
        <v>0</v>
      </c>
      <c r="E14" s="21">
        <v>986415.55</v>
      </c>
      <c r="F14" s="22">
        <f t="shared" si="4"/>
        <v>3885185.0300000003</v>
      </c>
      <c r="G14" s="19">
        <v>512739.06</v>
      </c>
      <c r="H14" s="20">
        <v>234937.75</v>
      </c>
      <c r="I14" s="20"/>
      <c r="J14" s="20">
        <v>208467.1</v>
      </c>
      <c r="K14" s="21">
        <f>G14+H14+I14+J14</f>
        <v>956143.91</v>
      </c>
      <c r="L14" s="19">
        <v>512739.06</v>
      </c>
      <c r="M14" s="20">
        <v>234937.75</v>
      </c>
      <c r="N14" s="20"/>
      <c r="O14" s="20">
        <v>208467.1</v>
      </c>
      <c r="P14" s="21">
        <f t="shared" si="1"/>
        <v>956143.9099999999</v>
      </c>
      <c r="Q14" s="19">
        <v>512739.06</v>
      </c>
      <c r="R14" s="20">
        <v>135196.87</v>
      </c>
      <c r="S14" s="20">
        <v>65973.6</v>
      </c>
      <c r="T14" s="20">
        <v>160497.39</v>
      </c>
      <c r="U14" s="21">
        <f>Q14+R14+S14+T14</f>
        <v>874406.9199999999</v>
      </c>
      <c r="V14" s="19">
        <v>512739.06</v>
      </c>
      <c r="W14" s="20">
        <v>135196.87</v>
      </c>
      <c r="X14" s="20">
        <v>65973.6</v>
      </c>
      <c r="Y14" s="20">
        <v>160497.39</v>
      </c>
      <c r="Z14" s="21">
        <f>V14+W14+X14+Y14</f>
        <v>874406.9199999999</v>
      </c>
      <c r="AA14" s="19">
        <v>512739.06</v>
      </c>
      <c r="AB14" s="20">
        <v>172867.76</v>
      </c>
      <c r="AC14" s="20">
        <v>62910.54</v>
      </c>
      <c r="AD14" s="20">
        <v>201740.23</v>
      </c>
      <c r="AE14" s="21">
        <f>AA14+AB14+AC14+AD14</f>
        <v>950257.5900000001</v>
      </c>
      <c r="AF14" s="19">
        <v>512739.06</v>
      </c>
      <c r="AG14" s="20">
        <v>321371.62</v>
      </c>
      <c r="AH14" s="20">
        <v>62910.54</v>
      </c>
      <c r="AI14" s="20">
        <v>248269.84</v>
      </c>
      <c r="AJ14" s="21">
        <f aca="true" t="shared" si="6" ref="AJ14:AJ29">AI14+AH14+AG14+AF14</f>
        <v>1145291.06</v>
      </c>
      <c r="AK14" s="19"/>
      <c r="AL14" s="20"/>
      <c r="AM14" s="20"/>
      <c r="AN14" s="20"/>
      <c r="AO14" s="21">
        <f t="shared" si="2"/>
        <v>0</v>
      </c>
      <c r="AP14" s="19"/>
      <c r="AQ14" s="20"/>
      <c r="AR14" s="20"/>
      <c r="AS14" s="20"/>
      <c r="AT14" s="21"/>
      <c r="AU14" s="22">
        <f t="shared" si="3"/>
        <v>512739.06</v>
      </c>
      <c r="AV14" s="23">
        <v>5756650.3100000005</v>
      </c>
      <c r="AW14" s="24">
        <f t="shared" si="0"/>
        <v>9641835.34</v>
      </c>
      <c r="AX14" s="18"/>
      <c r="AY14" s="18"/>
      <c r="AZ14" s="18"/>
      <c r="BA14" s="18"/>
      <c r="BB14" s="18"/>
    </row>
    <row r="15" spans="1:54" s="8" customFormat="1" ht="12.75">
      <c r="A15" s="27" t="s">
        <v>22</v>
      </c>
      <c r="B15" s="19">
        <v>3251448.13</v>
      </c>
      <c r="C15" s="20">
        <v>100294.8</v>
      </c>
      <c r="D15" s="20">
        <v>0</v>
      </c>
      <c r="E15" s="21">
        <v>1790762.82</v>
      </c>
      <c r="F15" s="22">
        <f t="shared" si="4"/>
        <v>5142505.75</v>
      </c>
      <c r="G15" s="19">
        <v>955198.2</v>
      </c>
      <c r="H15" s="20">
        <v>25057.5</v>
      </c>
      <c r="I15" s="20"/>
      <c r="J15" s="20">
        <v>350723.86</v>
      </c>
      <c r="K15" s="21">
        <f t="shared" si="5"/>
        <v>1330979.56</v>
      </c>
      <c r="L15" s="19">
        <v>955198.2</v>
      </c>
      <c r="M15" s="20">
        <v>25057.5</v>
      </c>
      <c r="N15" s="20"/>
      <c r="O15" s="20">
        <v>350723.86</v>
      </c>
      <c r="P15" s="21">
        <f t="shared" si="1"/>
        <v>1330979.56</v>
      </c>
      <c r="Q15" s="19">
        <v>955198.2</v>
      </c>
      <c r="R15" s="20">
        <v>19706.25</v>
      </c>
      <c r="S15" s="20">
        <v>0</v>
      </c>
      <c r="T15" s="20">
        <v>272723.86</v>
      </c>
      <c r="U15" s="21">
        <f aca="true" t="shared" si="7" ref="U15:U24">Q15+R15+S15+T15</f>
        <v>1247628.31</v>
      </c>
      <c r="V15" s="19">
        <v>955198.2</v>
      </c>
      <c r="W15" s="20">
        <v>19706.25</v>
      </c>
      <c r="X15" s="20"/>
      <c r="Y15" s="20">
        <v>272723.86</v>
      </c>
      <c r="Z15" s="21">
        <f aca="true" t="shared" si="8" ref="Z15:Z24">V15+W15+X15+Y15</f>
        <v>1247628.31</v>
      </c>
      <c r="AA15" s="19">
        <v>955198.2</v>
      </c>
      <c r="AB15" s="20">
        <v>25057.5</v>
      </c>
      <c r="AC15" s="20"/>
      <c r="AD15" s="20">
        <v>345223.86</v>
      </c>
      <c r="AE15" s="21">
        <f aca="true" t="shared" si="9" ref="AE15:AE24">AA15+AB15+AC15+AD15</f>
        <v>1325479.56</v>
      </c>
      <c r="AF15" s="19">
        <v>910332.83</v>
      </c>
      <c r="AG15" s="20">
        <v>19706.25</v>
      </c>
      <c r="AH15" s="20"/>
      <c r="AI15" s="20">
        <v>289723.86</v>
      </c>
      <c r="AJ15" s="21">
        <f t="shared" si="6"/>
        <v>1219762.94</v>
      </c>
      <c r="AK15" s="19"/>
      <c r="AL15" s="20"/>
      <c r="AM15" s="20"/>
      <c r="AN15" s="20"/>
      <c r="AO15" s="21">
        <f t="shared" si="2"/>
        <v>0</v>
      </c>
      <c r="AP15" s="19"/>
      <c r="AQ15" s="20"/>
      <c r="AR15" s="20"/>
      <c r="AS15" s="20"/>
      <c r="AT15" s="21"/>
      <c r="AU15" s="22">
        <f t="shared" si="3"/>
        <v>910332.83</v>
      </c>
      <c r="AV15" s="23">
        <v>7702458.24</v>
      </c>
      <c r="AW15" s="24">
        <f t="shared" si="0"/>
        <v>12844963.99</v>
      </c>
      <c r="AX15" s="18"/>
      <c r="AY15" s="18"/>
      <c r="AZ15" s="18"/>
      <c r="BA15" s="18"/>
      <c r="BB15" s="18"/>
    </row>
    <row r="16" spans="1:54" s="8" customFormat="1" ht="12.75">
      <c r="A16" s="27" t="s">
        <v>23</v>
      </c>
      <c r="B16" s="19">
        <v>4469243.55</v>
      </c>
      <c r="C16" s="20">
        <f>3051127.23-0.16</f>
        <v>3051127.07</v>
      </c>
      <c r="D16" s="20">
        <v>0</v>
      </c>
      <c r="E16" s="21">
        <v>340939.74</v>
      </c>
      <c r="F16" s="22">
        <f t="shared" si="4"/>
        <v>7861310.359999999</v>
      </c>
      <c r="G16" s="19">
        <v>950118.31</v>
      </c>
      <c r="H16" s="20">
        <v>575432.84</v>
      </c>
      <c r="I16" s="20"/>
      <c r="J16" s="20">
        <v>56224.61</v>
      </c>
      <c r="K16" s="21">
        <f t="shared" si="5"/>
        <v>1581775.76</v>
      </c>
      <c r="L16" s="19">
        <v>950118.31</v>
      </c>
      <c r="M16" s="20">
        <v>575432.84</v>
      </c>
      <c r="N16" s="20"/>
      <c r="O16" s="20">
        <v>55172.73</v>
      </c>
      <c r="P16" s="21">
        <f t="shared" si="1"/>
        <v>1580723.88</v>
      </c>
      <c r="Q16" s="19">
        <v>950118.31</v>
      </c>
      <c r="R16" s="20">
        <v>454203.57</v>
      </c>
      <c r="S16" s="20"/>
      <c r="T16" s="20">
        <v>45154.8</v>
      </c>
      <c r="U16" s="21">
        <f t="shared" si="7"/>
        <v>1449476.6800000002</v>
      </c>
      <c r="V16" s="19">
        <v>950118.31</v>
      </c>
      <c r="W16" s="20">
        <v>454203.57</v>
      </c>
      <c r="X16" s="20"/>
      <c r="Y16" s="20">
        <v>45154.8</v>
      </c>
      <c r="Z16" s="21">
        <f t="shared" si="8"/>
        <v>1449476.6800000002</v>
      </c>
      <c r="AA16" s="19">
        <v>950118.31</v>
      </c>
      <c r="AB16" s="20">
        <v>575432.84</v>
      </c>
      <c r="AC16" s="20"/>
      <c r="AD16" s="20">
        <v>55172.73</v>
      </c>
      <c r="AE16" s="21">
        <f t="shared" si="9"/>
        <v>1580723.88</v>
      </c>
      <c r="AF16" s="19">
        <v>950118.31</v>
      </c>
      <c r="AG16" s="20">
        <v>782600.53</v>
      </c>
      <c r="AH16" s="20"/>
      <c r="AI16" s="20">
        <v>72754.88</v>
      </c>
      <c r="AJ16" s="21">
        <f t="shared" si="6"/>
        <v>1805473.7200000002</v>
      </c>
      <c r="AK16" s="19">
        <v>18019.54</v>
      </c>
      <c r="AL16" s="20">
        <v>59507.18</v>
      </c>
      <c r="AM16" s="20"/>
      <c r="AN16" s="20">
        <v>72404.03</v>
      </c>
      <c r="AO16" s="21">
        <f t="shared" si="2"/>
        <v>149930.75</v>
      </c>
      <c r="AP16" s="19"/>
      <c r="AQ16" s="20"/>
      <c r="AR16" s="20"/>
      <c r="AS16" s="20"/>
      <c r="AT16" s="21"/>
      <c r="AU16" s="22">
        <f t="shared" si="3"/>
        <v>968137.8500000001</v>
      </c>
      <c r="AV16" s="23">
        <v>9597581.35</v>
      </c>
      <c r="AW16" s="24">
        <f t="shared" si="0"/>
        <v>17458891.71</v>
      </c>
      <c r="AX16" s="18"/>
      <c r="AY16" s="18"/>
      <c r="AZ16" s="18"/>
      <c r="BA16" s="18"/>
      <c r="BB16" s="18"/>
    </row>
    <row r="17" spans="1:54" s="8" customFormat="1" ht="12.75">
      <c r="A17" s="27" t="s">
        <v>24</v>
      </c>
      <c r="B17" s="19">
        <v>187768.38</v>
      </c>
      <c r="C17" s="20">
        <v>228909.94</v>
      </c>
      <c r="D17" s="20">
        <v>0</v>
      </c>
      <c r="E17" s="21">
        <v>138848.36</v>
      </c>
      <c r="F17" s="22">
        <f t="shared" si="4"/>
        <v>555526.6799999999</v>
      </c>
      <c r="G17" s="19">
        <v>69739.18</v>
      </c>
      <c r="H17" s="20">
        <v>42083.09</v>
      </c>
      <c r="I17" s="20"/>
      <c r="J17" s="20">
        <v>28899.85</v>
      </c>
      <c r="K17" s="21">
        <f t="shared" si="5"/>
        <v>140722.12</v>
      </c>
      <c r="L17" s="19">
        <v>69739.18</v>
      </c>
      <c r="M17" s="20">
        <v>42083.09</v>
      </c>
      <c r="N17" s="20"/>
      <c r="O17" s="20">
        <v>28899.85</v>
      </c>
      <c r="P17" s="21">
        <f t="shared" si="1"/>
        <v>140722.12</v>
      </c>
      <c r="Q17" s="19">
        <v>69739.18</v>
      </c>
      <c r="R17" s="20">
        <v>28793.69</v>
      </c>
      <c r="S17" s="20"/>
      <c r="T17" s="20">
        <v>22015.25</v>
      </c>
      <c r="U17" s="21">
        <f t="shared" si="7"/>
        <v>120548.12</v>
      </c>
      <c r="V17" s="19">
        <v>69739.18</v>
      </c>
      <c r="W17" s="20">
        <v>28793.69</v>
      </c>
      <c r="X17" s="20"/>
      <c r="Y17" s="20">
        <v>21674.91</v>
      </c>
      <c r="Z17" s="21">
        <f t="shared" si="8"/>
        <v>120207.78</v>
      </c>
      <c r="AA17" s="19">
        <v>69739.18</v>
      </c>
      <c r="AB17" s="20">
        <v>35438.39</v>
      </c>
      <c r="AC17" s="20"/>
      <c r="AD17" s="20">
        <v>27579.14</v>
      </c>
      <c r="AE17" s="21">
        <f t="shared" si="9"/>
        <v>132756.71</v>
      </c>
      <c r="AF17" s="19">
        <v>69739.18</v>
      </c>
      <c r="AG17" s="20">
        <v>39868.19</v>
      </c>
      <c r="AH17" s="20"/>
      <c r="AI17" s="20">
        <v>31263.74</v>
      </c>
      <c r="AJ17" s="21">
        <f t="shared" si="6"/>
        <v>140871.11</v>
      </c>
      <c r="AK17" s="19"/>
      <c r="AL17" s="20"/>
      <c r="AM17" s="20"/>
      <c r="AN17" s="20"/>
      <c r="AO17" s="21">
        <f t="shared" si="2"/>
        <v>0</v>
      </c>
      <c r="AP17" s="19"/>
      <c r="AQ17" s="20"/>
      <c r="AR17" s="20"/>
      <c r="AS17" s="20"/>
      <c r="AT17" s="21"/>
      <c r="AU17" s="22">
        <f t="shared" si="3"/>
        <v>69739.18</v>
      </c>
      <c r="AV17" s="23">
        <v>795827.96</v>
      </c>
      <c r="AW17" s="24">
        <f t="shared" si="0"/>
        <v>1351354.64</v>
      </c>
      <c r="AX17" s="18"/>
      <c r="AY17" s="18"/>
      <c r="AZ17" s="18"/>
      <c r="BA17" s="18"/>
      <c r="BB17" s="18"/>
    </row>
    <row r="18" spans="1:54" s="8" customFormat="1" ht="12.75">
      <c r="A18" s="27" t="s">
        <v>25</v>
      </c>
      <c r="B18" s="19">
        <v>68972.06</v>
      </c>
      <c r="C18" s="20">
        <v>0</v>
      </c>
      <c r="D18" s="20">
        <v>0</v>
      </c>
      <c r="E18" s="21">
        <v>16810.96</v>
      </c>
      <c r="F18" s="22">
        <f t="shared" si="4"/>
        <v>85783.01999999999</v>
      </c>
      <c r="G18" s="19">
        <v>19385.94</v>
      </c>
      <c r="H18" s="20"/>
      <c r="I18" s="20"/>
      <c r="J18" s="20">
        <v>3496.38</v>
      </c>
      <c r="K18" s="21">
        <f t="shared" si="5"/>
        <v>22882.32</v>
      </c>
      <c r="L18" s="19">
        <v>19385.94</v>
      </c>
      <c r="M18" s="20"/>
      <c r="N18" s="20"/>
      <c r="O18" s="20">
        <v>3511.01</v>
      </c>
      <c r="P18" s="21">
        <f t="shared" si="1"/>
        <v>22896.949999999997</v>
      </c>
      <c r="Q18" s="19">
        <v>19385.94</v>
      </c>
      <c r="R18" s="20"/>
      <c r="S18" s="20"/>
      <c r="T18" s="20">
        <v>2772.24</v>
      </c>
      <c r="U18" s="21">
        <f t="shared" si="7"/>
        <v>22158.18</v>
      </c>
      <c r="V18" s="19">
        <v>19385.94</v>
      </c>
      <c r="W18" s="20"/>
      <c r="X18" s="20"/>
      <c r="Y18" s="20">
        <v>2813.68</v>
      </c>
      <c r="Z18" s="21">
        <f t="shared" si="8"/>
        <v>22199.62</v>
      </c>
      <c r="AA18" s="19">
        <v>19385.94</v>
      </c>
      <c r="AB18" s="20"/>
      <c r="AC18" s="20"/>
      <c r="AD18" s="20">
        <v>4182.52</v>
      </c>
      <c r="AE18" s="21">
        <f>AD18+AC18+AB18+AA18</f>
        <v>23568.46</v>
      </c>
      <c r="AF18" s="19">
        <v>10339.17</v>
      </c>
      <c r="AG18" s="20"/>
      <c r="AH18" s="20"/>
      <c r="AI18" s="20">
        <v>0</v>
      </c>
      <c r="AJ18" s="21">
        <f t="shared" si="6"/>
        <v>10339.17</v>
      </c>
      <c r="AK18" s="19"/>
      <c r="AL18" s="20"/>
      <c r="AM18" s="20"/>
      <c r="AN18" s="20"/>
      <c r="AO18" s="21">
        <f t="shared" si="2"/>
        <v>0</v>
      </c>
      <c r="AP18" s="19"/>
      <c r="AQ18" s="20"/>
      <c r="AR18" s="20"/>
      <c r="AS18" s="20"/>
      <c r="AT18" s="21"/>
      <c r="AU18" s="22">
        <f t="shared" si="3"/>
        <v>10339.17</v>
      </c>
      <c r="AV18" s="23">
        <v>124044.7</v>
      </c>
      <c r="AW18" s="24">
        <f t="shared" si="0"/>
        <v>209827.71999999997</v>
      </c>
      <c r="AX18" s="18"/>
      <c r="AY18" s="18"/>
      <c r="AZ18" s="18"/>
      <c r="BA18" s="18"/>
      <c r="BB18" s="18"/>
    </row>
    <row r="19" spans="1:54" s="8" customFormat="1" ht="12.75">
      <c r="A19" s="27" t="s">
        <v>26</v>
      </c>
      <c r="B19" s="19">
        <v>176078.17</v>
      </c>
      <c r="C19" s="20">
        <v>0</v>
      </c>
      <c r="D19" s="20">
        <v>0</v>
      </c>
      <c r="E19" s="21">
        <v>170283.52</v>
      </c>
      <c r="F19" s="22">
        <f t="shared" si="4"/>
        <v>346361.69</v>
      </c>
      <c r="G19" s="19">
        <v>61098.22</v>
      </c>
      <c r="H19" s="20"/>
      <c r="I19" s="20"/>
      <c r="J19" s="20">
        <v>32577.7</v>
      </c>
      <c r="K19" s="21">
        <f t="shared" si="5"/>
        <v>93675.92</v>
      </c>
      <c r="L19" s="19">
        <v>61098.22</v>
      </c>
      <c r="M19" s="20"/>
      <c r="N19" s="20"/>
      <c r="O19" s="20">
        <v>32577.7</v>
      </c>
      <c r="P19" s="21">
        <f t="shared" si="1"/>
        <v>93675.92</v>
      </c>
      <c r="Q19" s="19">
        <v>55861.23</v>
      </c>
      <c r="R19" s="20"/>
      <c r="S19" s="20"/>
      <c r="T19" s="20">
        <v>32358.15</v>
      </c>
      <c r="U19" s="21">
        <f t="shared" si="7"/>
        <v>88219.38</v>
      </c>
      <c r="V19" s="19">
        <v>55861.23</v>
      </c>
      <c r="W19" s="20"/>
      <c r="X19" s="20"/>
      <c r="Y19" s="20">
        <v>32358.15</v>
      </c>
      <c r="Z19" s="21">
        <f t="shared" si="8"/>
        <v>88219.38</v>
      </c>
      <c r="AA19" s="19">
        <v>61098.25</v>
      </c>
      <c r="AB19" s="20"/>
      <c r="AC19" s="20"/>
      <c r="AD19" s="20">
        <v>32577.7</v>
      </c>
      <c r="AE19" s="21">
        <f t="shared" si="9"/>
        <v>93675.95</v>
      </c>
      <c r="AF19" s="19"/>
      <c r="AG19" s="20"/>
      <c r="AH19" s="20"/>
      <c r="AI19" s="20"/>
      <c r="AJ19" s="21">
        <f t="shared" si="6"/>
        <v>0</v>
      </c>
      <c r="AK19" s="19"/>
      <c r="AL19" s="20"/>
      <c r="AM19" s="20"/>
      <c r="AN19" s="20"/>
      <c r="AO19" s="21">
        <f t="shared" si="2"/>
        <v>0</v>
      </c>
      <c r="AP19" s="19"/>
      <c r="AQ19" s="20"/>
      <c r="AR19" s="20"/>
      <c r="AS19" s="20"/>
      <c r="AT19" s="21"/>
      <c r="AU19" s="22">
        <f t="shared" si="3"/>
        <v>0</v>
      </c>
      <c r="AV19" s="23">
        <v>457466.55</v>
      </c>
      <c r="AW19" s="24">
        <f t="shared" si="0"/>
        <v>803828.24</v>
      </c>
      <c r="AX19" s="18"/>
      <c r="AY19" s="18"/>
      <c r="AZ19" s="18"/>
      <c r="BA19" s="18"/>
      <c r="BB19" s="18"/>
    </row>
    <row r="20" spans="1:54" s="8" customFormat="1" ht="12.75">
      <c r="A20" s="27" t="s">
        <v>27</v>
      </c>
      <c r="B20" s="19">
        <v>388153.31</v>
      </c>
      <c r="C20" s="20">
        <v>0</v>
      </c>
      <c r="D20" s="20">
        <v>0</v>
      </c>
      <c r="E20" s="21">
        <v>8206</v>
      </c>
      <c r="F20" s="22">
        <f t="shared" si="4"/>
        <v>396359.31</v>
      </c>
      <c r="G20" s="19">
        <v>109504.4</v>
      </c>
      <c r="H20" s="20"/>
      <c r="I20" s="20"/>
      <c r="J20" s="20">
        <v>2934</v>
      </c>
      <c r="K20" s="21">
        <f t="shared" si="5"/>
        <v>112438.4</v>
      </c>
      <c r="L20" s="19">
        <v>109504.4</v>
      </c>
      <c r="M20" s="20"/>
      <c r="N20" s="20"/>
      <c r="O20" s="20">
        <v>2934</v>
      </c>
      <c r="P20" s="21">
        <f t="shared" si="1"/>
        <v>112438.4</v>
      </c>
      <c r="Q20" s="19">
        <v>106186.08</v>
      </c>
      <c r="R20" s="20"/>
      <c r="S20" s="20"/>
      <c r="T20" s="20">
        <v>4412</v>
      </c>
      <c r="U20" s="21">
        <f t="shared" si="7"/>
        <v>110598.08</v>
      </c>
      <c r="V20" s="19">
        <v>106186.08</v>
      </c>
      <c r="W20" s="20"/>
      <c r="X20" s="20"/>
      <c r="Y20" s="20">
        <v>4524</v>
      </c>
      <c r="Z20" s="21">
        <f t="shared" si="8"/>
        <v>110710.08</v>
      </c>
      <c r="AA20" s="19">
        <v>109504.4</v>
      </c>
      <c r="AB20" s="20">
        <v>0</v>
      </c>
      <c r="AC20" s="20"/>
      <c r="AD20" s="20">
        <v>1554</v>
      </c>
      <c r="AE20" s="21">
        <f t="shared" si="9"/>
        <v>111058.4</v>
      </c>
      <c r="AF20" s="19">
        <v>29864.84</v>
      </c>
      <c r="AG20" s="20"/>
      <c r="AH20" s="20"/>
      <c r="AI20" s="20">
        <v>2634</v>
      </c>
      <c r="AJ20" s="21">
        <f t="shared" si="6"/>
        <v>32498.84</v>
      </c>
      <c r="AK20" s="19"/>
      <c r="AL20" s="20"/>
      <c r="AM20" s="20"/>
      <c r="AN20" s="20"/>
      <c r="AO20" s="21">
        <f t="shared" si="2"/>
        <v>0</v>
      </c>
      <c r="AP20" s="19"/>
      <c r="AQ20" s="20"/>
      <c r="AR20" s="20"/>
      <c r="AS20" s="20"/>
      <c r="AT20" s="21"/>
      <c r="AU20" s="22">
        <f t="shared" si="3"/>
        <v>29864.84</v>
      </c>
      <c r="AV20" s="23">
        <v>589742.2</v>
      </c>
      <c r="AW20" s="24">
        <f t="shared" si="0"/>
        <v>986101.51</v>
      </c>
      <c r="AX20" s="18"/>
      <c r="AY20" s="18"/>
      <c r="AZ20" s="18"/>
      <c r="BA20" s="18"/>
      <c r="BB20" s="18"/>
    </row>
    <row r="21" spans="1:54" s="8" customFormat="1" ht="12.75">
      <c r="A21" s="27" t="s">
        <v>28</v>
      </c>
      <c r="B21" s="19">
        <v>1231353.24</v>
      </c>
      <c r="C21" s="20">
        <v>514843.49</v>
      </c>
      <c r="D21" s="20">
        <v>178364.34</v>
      </c>
      <c r="E21" s="21">
        <v>561354.24</v>
      </c>
      <c r="F21" s="22">
        <f t="shared" si="4"/>
        <v>2485915.3099999996</v>
      </c>
      <c r="G21" s="19">
        <v>314936.11</v>
      </c>
      <c r="H21" s="20">
        <v>107111.91</v>
      </c>
      <c r="I21" s="20">
        <v>46417.14</v>
      </c>
      <c r="J21" s="20">
        <v>123528.2</v>
      </c>
      <c r="K21" s="21">
        <f t="shared" si="5"/>
        <v>591993.36</v>
      </c>
      <c r="L21" s="19">
        <v>314936.11</v>
      </c>
      <c r="M21" s="20">
        <v>107111.91</v>
      </c>
      <c r="N21" s="20">
        <v>46417.14</v>
      </c>
      <c r="O21" s="20">
        <v>122938.53</v>
      </c>
      <c r="P21" s="21">
        <f t="shared" si="1"/>
        <v>591403.69</v>
      </c>
      <c r="Q21" s="19">
        <v>314936.11</v>
      </c>
      <c r="R21" s="20">
        <v>85145.87</v>
      </c>
      <c r="S21" s="20">
        <v>49008.96</v>
      </c>
      <c r="T21" s="20">
        <v>97074.3</v>
      </c>
      <c r="U21" s="21">
        <f t="shared" si="7"/>
        <v>546165.24</v>
      </c>
      <c r="V21" s="19">
        <v>314936.11</v>
      </c>
      <c r="W21" s="20">
        <v>89082.81</v>
      </c>
      <c r="X21" s="20">
        <v>49008.96</v>
      </c>
      <c r="Y21" s="20">
        <v>97074.3</v>
      </c>
      <c r="Z21" s="21">
        <f t="shared" si="8"/>
        <v>550102.18</v>
      </c>
      <c r="AA21" s="19">
        <v>314936.11</v>
      </c>
      <c r="AB21" s="20">
        <v>107111.91</v>
      </c>
      <c r="AC21" s="20">
        <v>46417.14</v>
      </c>
      <c r="AD21" s="20">
        <v>122938.53</v>
      </c>
      <c r="AE21" s="21">
        <f t="shared" si="9"/>
        <v>591403.6900000001</v>
      </c>
      <c r="AF21" s="19">
        <v>314936.11</v>
      </c>
      <c r="AG21" s="20">
        <v>107111.91</v>
      </c>
      <c r="AH21" s="20">
        <v>39112.92</v>
      </c>
      <c r="AI21" s="20">
        <v>122938.53</v>
      </c>
      <c r="AJ21" s="21">
        <f t="shared" si="6"/>
        <v>584099.47</v>
      </c>
      <c r="AK21" s="19"/>
      <c r="AL21" s="20"/>
      <c r="AM21" s="20">
        <v>38641.68</v>
      </c>
      <c r="AN21" s="20"/>
      <c r="AO21" s="21">
        <f t="shared" si="2"/>
        <v>38641.68</v>
      </c>
      <c r="AP21" s="19"/>
      <c r="AQ21" s="20"/>
      <c r="AR21" s="20"/>
      <c r="AS21" s="20"/>
      <c r="AT21" s="21"/>
      <c r="AU21" s="22">
        <f t="shared" si="3"/>
        <v>314936.11</v>
      </c>
      <c r="AV21" s="23">
        <v>3493809.31</v>
      </c>
      <c r="AW21" s="24">
        <f t="shared" si="0"/>
        <v>5979724.619999999</v>
      </c>
      <c r="AX21" s="18"/>
      <c r="AY21" s="18"/>
      <c r="AZ21" s="18"/>
      <c r="BA21" s="18"/>
      <c r="BB21" s="18"/>
    </row>
    <row r="22" spans="1:54" s="8" customFormat="1" ht="12.75">
      <c r="A22" s="27" t="s">
        <v>29</v>
      </c>
      <c r="B22" s="19">
        <v>157741.55</v>
      </c>
      <c r="C22" s="20">
        <v>0</v>
      </c>
      <c r="D22" s="20">
        <v>0</v>
      </c>
      <c r="E22" s="21">
        <v>124884.49</v>
      </c>
      <c r="F22" s="22">
        <f t="shared" si="4"/>
        <v>282626.04</v>
      </c>
      <c r="G22" s="19">
        <v>43022.99</v>
      </c>
      <c r="H22" s="20"/>
      <c r="I22" s="20"/>
      <c r="J22" s="20">
        <v>48079.99</v>
      </c>
      <c r="K22" s="21">
        <f t="shared" si="5"/>
        <v>91102.98</v>
      </c>
      <c r="L22" s="19">
        <v>43022.99</v>
      </c>
      <c r="M22" s="20"/>
      <c r="N22" s="20"/>
      <c r="O22" s="20">
        <v>48272.44</v>
      </c>
      <c r="P22" s="21">
        <f t="shared" si="1"/>
        <v>91295.43</v>
      </c>
      <c r="Q22" s="19">
        <v>43022.99</v>
      </c>
      <c r="R22" s="20"/>
      <c r="S22" s="20"/>
      <c r="T22" s="20">
        <v>19135.42</v>
      </c>
      <c r="U22" s="21">
        <f t="shared" si="7"/>
        <v>62158.409999999996</v>
      </c>
      <c r="V22" s="19">
        <v>43022.99</v>
      </c>
      <c r="W22" s="20"/>
      <c r="X22" s="20"/>
      <c r="Y22" s="20">
        <v>19243.04</v>
      </c>
      <c r="Z22" s="21">
        <f t="shared" si="8"/>
        <v>62266.03</v>
      </c>
      <c r="AA22" s="19">
        <v>43022.99</v>
      </c>
      <c r="AB22" s="20"/>
      <c r="AC22" s="20"/>
      <c r="AD22" s="20">
        <v>24173.2</v>
      </c>
      <c r="AE22" s="21">
        <f t="shared" si="9"/>
        <v>67196.19</v>
      </c>
      <c r="AF22" s="19">
        <v>43022.99</v>
      </c>
      <c r="AG22" s="20"/>
      <c r="AH22" s="20"/>
      <c r="AI22" s="20">
        <v>37774.25</v>
      </c>
      <c r="AJ22" s="21">
        <f t="shared" si="6"/>
        <v>80797.23999999999</v>
      </c>
      <c r="AK22" s="19">
        <v>43022.99</v>
      </c>
      <c r="AL22" s="20"/>
      <c r="AM22" s="20"/>
      <c r="AN22" s="20">
        <v>37774.25</v>
      </c>
      <c r="AO22" s="21">
        <f t="shared" si="2"/>
        <v>80797.23999999999</v>
      </c>
      <c r="AP22" s="19">
        <v>43022.99</v>
      </c>
      <c r="AQ22" s="20"/>
      <c r="AR22" s="20"/>
      <c r="AS22" s="20">
        <v>36086.31</v>
      </c>
      <c r="AT22" s="21">
        <f>AS22+AR22+AQ22+AP22</f>
        <v>79109.29999999999</v>
      </c>
      <c r="AU22" s="22">
        <f>AF22+AK22+AP22</f>
        <v>129068.97</v>
      </c>
      <c r="AV22" s="23">
        <v>614722.82</v>
      </c>
      <c r="AW22" s="24">
        <f t="shared" si="0"/>
        <v>897348.8599999999</v>
      </c>
      <c r="AX22" s="18"/>
      <c r="AY22" s="18"/>
      <c r="AZ22" s="18"/>
      <c r="BA22" s="18"/>
      <c r="BB22" s="18"/>
    </row>
    <row r="23" spans="1:54" s="8" customFormat="1" ht="12.75">
      <c r="A23" s="27" t="s">
        <v>30</v>
      </c>
      <c r="B23" s="19">
        <v>135788.43</v>
      </c>
      <c r="C23" s="20">
        <v>275676.64</v>
      </c>
      <c r="D23" s="20">
        <v>0</v>
      </c>
      <c r="E23" s="21">
        <v>53061.19</v>
      </c>
      <c r="F23" s="22">
        <f t="shared" si="4"/>
        <v>464526.26</v>
      </c>
      <c r="G23" s="19">
        <v>39039.86</v>
      </c>
      <c r="H23" s="20">
        <v>66446.98</v>
      </c>
      <c r="I23" s="20"/>
      <c r="J23" s="20">
        <v>10157.08</v>
      </c>
      <c r="K23" s="21">
        <f t="shared" si="5"/>
        <v>115643.92</v>
      </c>
      <c r="L23" s="19">
        <v>39039.86</v>
      </c>
      <c r="M23" s="20">
        <v>66446.98</v>
      </c>
      <c r="N23" s="20"/>
      <c r="O23" s="20">
        <v>10157.08</v>
      </c>
      <c r="P23" s="21">
        <f t="shared" si="1"/>
        <v>115643.92</v>
      </c>
      <c r="Q23" s="19">
        <v>39039.86</v>
      </c>
      <c r="R23" s="20">
        <v>46512.88</v>
      </c>
      <c r="S23" s="20"/>
      <c r="T23" s="20">
        <v>5530.02</v>
      </c>
      <c r="U23" s="21">
        <f t="shared" si="7"/>
        <v>91082.76</v>
      </c>
      <c r="V23" s="19">
        <v>39039.86</v>
      </c>
      <c r="W23" s="20">
        <v>44297.98</v>
      </c>
      <c r="X23" s="20"/>
      <c r="Y23" s="20">
        <v>7633.17</v>
      </c>
      <c r="Z23" s="21">
        <f t="shared" si="8"/>
        <v>90971.01</v>
      </c>
      <c r="AA23" s="19">
        <v>39039.86</v>
      </c>
      <c r="AB23" s="20">
        <v>57587.38</v>
      </c>
      <c r="AC23" s="20"/>
      <c r="AD23" s="20">
        <v>8263.25</v>
      </c>
      <c r="AE23" s="21">
        <f t="shared" si="9"/>
        <v>104890.48999999999</v>
      </c>
      <c r="AF23" s="19">
        <v>39039.86</v>
      </c>
      <c r="AG23" s="20">
        <v>66446.98</v>
      </c>
      <c r="AH23" s="20"/>
      <c r="AI23" s="20">
        <v>9564.43</v>
      </c>
      <c r="AJ23" s="21">
        <f t="shared" si="6"/>
        <v>115051.27</v>
      </c>
      <c r="AK23" s="19">
        <v>12115.82</v>
      </c>
      <c r="AL23" s="20"/>
      <c r="AM23" s="20"/>
      <c r="AN23" s="20"/>
      <c r="AO23" s="21">
        <f t="shared" si="2"/>
        <v>12115.82</v>
      </c>
      <c r="AP23" s="19"/>
      <c r="AQ23" s="20"/>
      <c r="AR23" s="20"/>
      <c r="AS23" s="20"/>
      <c r="AT23" s="21"/>
      <c r="AU23" s="22">
        <f t="shared" si="3"/>
        <v>51155.68</v>
      </c>
      <c r="AV23" s="23">
        <v>645399.19</v>
      </c>
      <c r="AW23" s="24">
        <f t="shared" si="0"/>
        <v>1109925.45</v>
      </c>
      <c r="AX23" s="18"/>
      <c r="AY23" s="18"/>
      <c r="AZ23" s="18"/>
      <c r="BA23" s="18"/>
      <c r="BB23" s="18"/>
    </row>
    <row r="24" spans="1:54" s="8" customFormat="1" ht="12.75">
      <c r="A24" s="27" t="s">
        <v>31</v>
      </c>
      <c r="B24" s="19">
        <v>0</v>
      </c>
      <c r="C24" s="20">
        <v>91936.06</v>
      </c>
      <c r="D24" s="20">
        <v>0</v>
      </c>
      <c r="E24" s="21">
        <v>0</v>
      </c>
      <c r="F24" s="22">
        <f t="shared" si="4"/>
        <v>91936.06</v>
      </c>
      <c r="G24" s="19"/>
      <c r="H24" s="20">
        <v>23956.06</v>
      </c>
      <c r="I24" s="20"/>
      <c r="J24" s="20"/>
      <c r="K24" s="21">
        <f t="shared" si="5"/>
        <v>23956.06</v>
      </c>
      <c r="L24" s="19"/>
      <c r="M24" s="20">
        <v>23956.06</v>
      </c>
      <c r="N24" s="20"/>
      <c r="O24" s="20"/>
      <c r="P24" s="21">
        <f t="shared" si="1"/>
        <v>23956.06</v>
      </c>
      <c r="Q24" s="19"/>
      <c r="R24" s="20">
        <v>17111.47</v>
      </c>
      <c r="S24" s="20"/>
      <c r="T24" s="20"/>
      <c r="U24" s="21">
        <f t="shared" si="7"/>
        <v>17111.47</v>
      </c>
      <c r="V24" s="19"/>
      <c r="W24" s="20">
        <v>17111.47</v>
      </c>
      <c r="X24" s="20"/>
      <c r="Y24" s="20"/>
      <c r="Z24" s="21">
        <f t="shared" si="8"/>
        <v>17111.47</v>
      </c>
      <c r="AA24" s="19"/>
      <c r="AB24" s="20">
        <v>17111.47</v>
      </c>
      <c r="AC24" s="20"/>
      <c r="AD24" s="20"/>
      <c r="AE24" s="21">
        <f t="shared" si="9"/>
        <v>17111.47</v>
      </c>
      <c r="AF24" s="19"/>
      <c r="AG24" s="20">
        <v>8555.74</v>
      </c>
      <c r="AH24" s="20"/>
      <c r="AI24" s="20"/>
      <c r="AJ24" s="21">
        <f t="shared" si="6"/>
        <v>8555.74</v>
      </c>
      <c r="AK24" s="19"/>
      <c r="AL24" s="20"/>
      <c r="AM24" s="20"/>
      <c r="AN24" s="20"/>
      <c r="AO24" s="21">
        <f t="shared" si="2"/>
        <v>0</v>
      </c>
      <c r="AP24" s="19"/>
      <c r="AQ24" s="20"/>
      <c r="AR24" s="20"/>
      <c r="AS24" s="20"/>
      <c r="AT24" s="21"/>
      <c r="AU24" s="22">
        <f t="shared" si="3"/>
        <v>0</v>
      </c>
      <c r="AV24" s="23">
        <v>107802.27</v>
      </c>
      <c r="AW24" s="24">
        <f t="shared" si="0"/>
        <v>199738.33000000002</v>
      </c>
      <c r="AX24" s="18"/>
      <c r="AY24" s="18"/>
      <c r="AZ24" s="18"/>
      <c r="BA24" s="18"/>
      <c r="BB24" s="18"/>
    </row>
    <row r="25" spans="1:54" s="8" customFormat="1" ht="12.75">
      <c r="A25" s="27" t="s">
        <v>32</v>
      </c>
      <c r="B25" s="19">
        <v>10419598.68</v>
      </c>
      <c r="C25" s="20">
        <v>8578.44</v>
      </c>
      <c r="D25" s="20">
        <v>0</v>
      </c>
      <c r="E25" s="21">
        <v>298999.41</v>
      </c>
      <c r="F25" s="22">
        <f t="shared" si="4"/>
        <v>10727176.53</v>
      </c>
      <c r="G25" s="19">
        <v>2565099.2</v>
      </c>
      <c r="H25" s="20">
        <v>4873.68</v>
      </c>
      <c r="I25" s="20"/>
      <c r="J25" s="20">
        <v>71700.61</v>
      </c>
      <c r="K25" s="21">
        <f>G25+H25+I25+J25</f>
        <v>2641673.49</v>
      </c>
      <c r="L25" s="19">
        <v>2565099.19</v>
      </c>
      <c r="M25" s="20">
        <v>4873.68</v>
      </c>
      <c r="N25" s="20"/>
      <c r="O25" s="20">
        <v>71700.61</v>
      </c>
      <c r="P25" s="21">
        <f t="shared" si="1"/>
        <v>2641673.48</v>
      </c>
      <c r="Q25" s="19">
        <v>2560493.98</v>
      </c>
      <c r="R25" s="20">
        <v>4873.68</v>
      </c>
      <c r="S25" s="20"/>
      <c r="T25" s="20">
        <v>39778.57</v>
      </c>
      <c r="U25" s="21">
        <f>Q25+R25+S25+T25</f>
        <v>2605146.23</v>
      </c>
      <c r="V25" s="19">
        <v>2560493.98</v>
      </c>
      <c r="W25" s="20">
        <v>4873.68</v>
      </c>
      <c r="X25" s="20"/>
      <c r="Y25" s="20">
        <v>39778.57</v>
      </c>
      <c r="Z25" s="21">
        <f>V25+W25+X25+Y25</f>
        <v>2605146.23</v>
      </c>
      <c r="AA25" s="19">
        <v>2537467.96</v>
      </c>
      <c r="AB25" s="20">
        <v>4873.68</v>
      </c>
      <c r="AC25" s="20"/>
      <c r="AD25" s="20">
        <v>49968.88</v>
      </c>
      <c r="AE25" s="21">
        <f>AA25+AB25+AC25+AD25</f>
        <v>2592310.52</v>
      </c>
      <c r="AF25" s="19">
        <v>801305.67</v>
      </c>
      <c r="AG25" s="20"/>
      <c r="AH25" s="20"/>
      <c r="AI25" s="20">
        <v>14425.69</v>
      </c>
      <c r="AJ25" s="21">
        <f t="shared" si="6"/>
        <v>815731.36</v>
      </c>
      <c r="AK25" s="19"/>
      <c r="AL25" s="20"/>
      <c r="AM25" s="20"/>
      <c r="AN25" s="20"/>
      <c r="AO25" s="21">
        <f t="shared" si="2"/>
        <v>0</v>
      </c>
      <c r="AP25" s="19"/>
      <c r="AQ25" s="20"/>
      <c r="AR25" s="20"/>
      <c r="AS25" s="20"/>
      <c r="AT25" s="21"/>
      <c r="AU25" s="22">
        <f t="shared" si="3"/>
        <v>801305.67</v>
      </c>
      <c r="AV25" s="23">
        <v>13901681.309999999</v>
      </c>
      <c r="AW25" s="24">
        <f t="shared" si="0"/>
        <v>24628857.839999996</v>
      </c>
      <c r="AX25" s="18"/>
      <c r="AY25" s="18"/>
      <c r="AZ25" s="18"/>
      <c r="BA25" s="18"/>
      <c r="BB25" s="18"/>
    </row>
    <row r="26" spans="1:54" s="8" customFormat="1" ht="12.75">
      <c r="A26" s="27" t="s">
        <v>33</v>
      </c>
      <c r="B26" s="19">
        <v>0</v>
      </c>
      <c r="C26" s="20">
        <v>371161.16</v>
      </c>
      <c r="D26" s="20">
        <v>0</v>
      </c>
      <c r="E26" s="21">
        <v>0</v>
      </c>
      <c r="F26" s="22">
        <f t="shared" si="4"/>
        <v>371161.16</v>
      </c>
      <c r="G26" s="19"/>
      <c r="H26" s="20">
        <v>93961.16</v>
      </c>
      <c r="I26" s="20"/>
      <c r="J26" s="20"/>
      <c r="K26" s="21">
        <f t="shared" si="5"/>
        <v>93961.16</v>
      </c>
      <c r="L26" s="19"/>
      <c r="M26" s="20">
        <v>93961.16</v>
      </c>
      <c r="N26" s="20"/>
      <c r="O26" s="20"/>
      <c r="P26" s="21">
        <f t="shared" si="1"/>
        <v>93961.16</v>
      </c>
      <c r="Q26" s="19"/>
      <c r="R26" s="20">
        <v>93961.16</v>
      </c>
      <c r="S26" s="20"/>
      <c r="T26" s="20"/>
      <c r="U26" s="21">
        <f>Q26+R26+S26+T26</f>
        <v>93961.16</v>
      </c>
      <c r="V26" s="19"/>
      <c r="W26" s="20">
        <v>93961.16</v>
      </c>
      <c r="X26" s="20"/>
      <c r="Y26" s="20"/>
      <c r="Z26" s="21">
        <f>V26+W26+X26+Y26</f>
        <v>93961.16</v>
      </c>
      <c r="AA26" s="19"/>
      <c r="AB26" s="20">
        <v>97316.92</v>
      </c>
      <c r="AC26" s="20"/>
      <c r="AD26" s="20"/>
      <c r="AE26" s="21">
        <f>AA26+AB26+AC26+AD26</f>
        <v>97316.92</v>
      </c>
      <c r="AF26" s="19"/>
      <c r="AG26" s="20">
        <v>120807.21</v>
      </c>
      <c r="AH26" s="20"/>
      <c r="AI26" s="20"/>
      <c r="AJ26" s="21">
        <f t="shared" si="6"/>
        <v>120807.21</v>
      </c>
      <c r="AK26" s="19"/>
      <c r="AL26" s="20">
        <v>30201.8</v>
      </c>
      <c r="AM26" s="20"/>
      <c r="AN26" s="20"/>
      <c r="AO26" s="21">
        <f t="shared" si="2"/>
        <v>30201.8</v>
      </c>
      <c r="AP26" s="19"/>
      <c r="AQ26" s="20"/>
      <c r="AR26" s="20"/>
      <c r="AS26" s="20"/>
      <c r="AT26" s="21"/>
      <c r="AU26" s="22">
        <f t="shared" si="3"/>
        <v>0</v>
      </c>
      <c r="AV26" s="23">
        <v>624170.57</v>
      </c>
      <c r="AW26" s="24">
        <f t="shared" si="0"/>
        <v>995331.73</v>
      </c>
      <c r="AX26" s="18"/>
      <c r="AY26" s="18"/>
      <c r="AZ26" s="18"/>
      <c r="BA26" s="18"/>
      <c r="BB26" s="18"/>
    </row>
    <row r="27" spans="1:54" s="8" customFormat="1" ht="12.75">
      <c r="A27" s="27" t="s">
        <v>34</v>
      </c>
      <c r="B27" s="19">
        <v>0</v>
      </c>
      <c r="C27" s="20">
        <v>0</v>
      </c>
      <c r="D27" s="20">
        <v>0</v>
      </c>
      <c r="E27" s="21">
        <v>0</v>
      </c>
      <c r="F27" s="22">
        <f t="shared" si="4"/>
        <v>0</v>
      </c>
      <c r="G27" s="19"/>
      <c r="H27" s="20">
        <v>32437.16</v>
      </c>
      <c r="I27" s="20"/>
      <c r="J27" s="20"/>
      <c r="K27" s="21">
        <f>J27+I27+H27+G27</f>
        <v>32437.16</v>
      </c>
      <c r="L27" s="19"/>
      <c r="M27" s="20">
        <v>32437.16</v>
      </c>
      <c r="N27" s="20"/>
      <c r="O27" s="20"/>
      <c r="P27" s="21">
        <f t="shared" si="1"/>
        <v>32437.16</v>
      </c>
      <c r="Q27" s="19"/>
      <c r="R27" s="19">
        <v>25486.34</v>
      </c>
      <c r="S27" s="20"/>
      <c r="T27" s="20"/>
      <c r="U27" s="21">
        <f>T27+S27+R27+Q27</f>
        <v>25486.34</v>
      </c>
      <c r="V27" s="19"/>
      <c r="W27" s="19">
        <v>25486.34</v>
      </c>
      <c r="X27" s="20"/>
      <c r="Y27" s="20"/>
      <c r="Z27" s="21">
        <f>Y27+X27+W27+V27</f>
        <v>25486.34</v>
      </c>
      <c r="AA27" s="19"/>
      <c r="AB27" s="20">
        <v>30120.22</v>
      </c>
      <c r="AC27" s="20"/>
      <c r="AD27" s="20"/>
      <c r="AE27" s="21">
        <f>AD27+AC27+AB27+AA27</f>
        <v>30120.22</v>
      </c>
      <c r="AF27" s="19"/>
      <c r="AG27" s="20">
        <v>32437.16</v>
      </c>
      <c r="AH27" s="20"/>
      <c r="AI27" s="20"/>
      <c r="AJ27" s="21">
        <f t="shared" si="6"/>
        <v>32437.16</v>
      </c>
      <c r="AK27" s="19"/>
      <c r="AL27" s="20">
        <v>32437.16</v>
      </c>
      <c r="AM27" s="20"/>
      <c r="AN27" s="20"/>
      <c r="AO27" s="21">
        <f t="shared" si="2"/>
        <v>32437.16</v>
      </c>
      <c r="AP27" s="19"/>
      <c r="AQ27" s="20">
        <v>16218.58</v>
      </c>
      <c r="AR27" s="20"/>
      <c r="AS27" s="20"/>
      <c r="AT27" s="21">
        <f>AS27+AR27+AP27+AQ27</f>
        <v>16218.58</v>
      </c>
      <c r="AU27" s="22">
        <f t="shared" si="3"/>
        <v>0</v>
      </c>
      <c r="AV27" s="23">
        <v>227060.12</v>
      </c>
      <c r="AW27" s="24">
        <f t="shared" si="0"/>
        <v>227060.12</v>
      </c>
      <c r="AX27" s="18"/>
      <c r="AY27" s="18"/>
      <c r="AZ27" s="18"/>
      <c r="BA27" s="18"/>
      <c r="BB27" s="18"/>
    </row>
    <row r="28" spans="1:54" s="8" customFormat="1" ht="12.75">
      <c r="A28" s="27" t="s">
        <v>35</v>
      </c>
      <c r="B28" s="19">
        <v>0</v>
      </c>
      <c r="C28" s="20">
        <v>0</v>
      </c>
      <c r="D28" s="20">
        <v>0</v>
      </c>
      <c r="E28" s="21">
        <v>0</v>
      </c>
      <c r="F28" s="22">
        <f t="shared" si="4"/>
        <v>0</v>
      </c>
      <c r="G28" s="19"/>
      <c r="H28" s="20">
        <v>7558.18</v>
      </c>
      <c r="I28" s="20"/>
      <c r="J28" s="20"/>
      <c r="K28" s="21">
        <f>J28+I28+H28+G28</f>
        <v>7558.18</v>
      </c>
      <c r="L28" s="19"/>
      <c r="M28" s="20">
        <v>7558.18</v>
      </c>
      <c r="N28" s="20"/>
      <c r="O28" s="20"/>
      <c r="P28" s="21">
        <f t="shared" si="1"/>
        <v>7558.18</v>
      </c>
      <c r="Q28" s="19"/>
      <c r="R28" s="20">
        <v>6180.64</v>
      </c>
      <c r="S28" s="20"/>
      <c r="T28" s="20"/>
      <c r="U28" s="21">
        <f>T28+S28+R28+Q28</f>
        <v>6180.64</v>
      </c>
      <c r="V28" s="19"/>
      <c r="W28" s="20">
        <v>6180.64</v>
      </c>
      <c r="X28" s="20"/>
      <c r="Y28" s="20"/>
      <c r="Z28" s="21">
        <f>Y28+X28+W28+V28</f>
        <v>6180.64</v>
      </c>
      <c r="AA28" s="19"/>
      <c r="AB28" s="20">
        <v>7558.18</v>
      </c>
      <c r="AC28" s="20"/>
      <c r="AD28" s="20"/>
      <c r="AE28" s="21">
        <f>AD28+AC28+AB28+AA28</f>
        <v>7558.18</v>
      </c>
      <c r="AF28" s="19"/>
      <c r="AG28" s="20">
        <v>6815.04</v>
      </c>
      <c r="AH28" s="20"/>
      <c r="AI28" s="20"/>
      <c r="AJ28" s="21">
        <f t="shared" si="6"/>
        <v>6815.04</v>
      </c>
      <c r="AK28" s="19"/>
      <c r="AL28" s="20">
        <v>7077.87</v>
      </c>
      <c r="AM28" s="20"/>
      <c r="AN28" s="20"/>
      <c r="AO28" s="21">
        <f t="shared" si="2"/>
        <v>7077.87</v>
      </c>
      <c r="AP28" s="19"/>
      <c r="AQ28" s="20">
        <v>4739.71</v>
      </c>
      <c r="AR28" s="20"/>
      <c r="AS28" s="20"/>
      <c r="AT28" s="21"/>
      <c r="AU28" s="22">
        <f t="shared" si="3"/>
        <v>0</v>
      </c>
      <c r="AV28" s="23">
        <v>53668.44</v>
      </c>
      <c r="AW28" s="24">
        <f t="shared" si="0"/>
        <v>53668.44</v>
      </c>
      <c r="AX28" s="18"/>
      <c r="AY28" s="18"/>
      <c r="AZ28" s="18"/>
      <c r="BA28" s="18"/>
      <c r="BB28" s="18"/>
    </row>
    <row r="29" spans="1:54" s="8" customFormat="1" ht="13.5" thickBot="1">
      <c r="A29" s="28" t="s">
        <v>36</v>
      </c>
      <c r="B29" s="29">
        <v>0</v>
      </c>
      <c r="C29" s="30">
        <v>0</v>
      </c>
      <c r="D29" s="30">
        <v>0</v>
      </c>
      <c r="E29" s="31">
        <v>0</v>
      </c>
      <c r="F29" s="25">
        <f t="shared" si="4"/>
        <v>0</v>
      </c>
      <c r="G29" s="29"/>
      <c r="H29" s="30"/>
      <c r="I29" s="30"/>
      <c r="J29" s="30"/>
      <c r="K29" s="31"/>
      <c r="L29" s="29"/>
      <c r="M29" s="30"/>
      <c r="N29" s="30"/>
      <c r="O29" s="30"/>
      <c r="P29" s="31">
        <f t="shared" si="1"/>
        <v>0</v>
      </c>
      <c r="Q29" s="29"/>
      <c r="R29" s="30"/>
      <c r="S29" s="30"/>
      <c r="T29" s="30"/>
      <c r="U29" s="31"/>
      <c r="V29" s="29"/>
      <c r="W29" s="30"/>
      <c r="X29" s="30"/>
      <c r="Y29" s="30"/>
      <c r="Z29" s="31"/>
      <c r="AA29" s="29"/>
      <c r="AB29" s="30"/>
      <c r="AC29" s="30"/>
      <c r="AD29" s="30"/>
      <c r="AE29" s="31"/>
      <c r="AF29" s="29"/>
      <c r="AG29" s="30"/>
      <c r="AH29" s="30"/>
      <c r="AI29" s="30"/>
      <c r="AJ29" s="31">
        <f t="shared" si="6"/>
        <v>0</v>
      </c>
      <c r="AK29" s="29"/>
      <c r="AL29" s="30"/>
      <c r="AM29" s="30"/>
      <c r="AN29" s="30"/>
      <c r="AO29" s="31">
        <f t="shared" si="2"/>
        <v>0</v>
      </c>
      <c r="AP29" s="29"/>
      <c r="AQ29" s="30"/>
      <c r="AR29" s="30"/>
      <c r="AS29" s="30"/>
      <c r="AT29" s="31"/>
      <c r="AU29" s="25">
        <f t="shared" si="3"/>
        <v>0</v>
      </c>
      <c r="AV29" s="32">
        <v>0</v>
      </c>
      <c r="AW29" s="33">
        <f t="shared" si="0"/>
        <v>0</v>
      </c>
      <c r="AX29" s="18"/>
      <c r="AY29" s="18"/>
      <c r="AZ29" s="18"/>
      <c r="BA29" s="18"/>
      <c r="BB29" s="18"/>
    </row>
    <row r="30" spans="1:56" ht="13.5" thickBot="1">
      <c r="A30" s="34" t="s">
        <v>37</v>
      </c>
      <c r="B30" s="35">
        <f>SUM(B11:B29)</f>
        <v>82301040.47</v>
      </c>
      <c r="C30" s="35">
        <f>SUM(C11:C29)</f>
        <v>8280966.55</v>
      </c>
      <c r="D30" s="35">
        <f>SUM(D11:D29)</f>
        <v>393721.22</v>
      </c>
      <c r="E30" s="35">
        <f>SUM(E11:E29)</f>
        <v>12743677.01</v>
      </c>
      <c r="F30" s="35">
        <f>SUM(F11:F29)</f>
        <v>103719405.25000003</v>
      </c>
      <c r="G30" s="36">
        <f aca="true" t="shared" si="10" ref="G30:AE30">SUM(G11:G29)</f>
        <v>21924496.019999992</v>
      </c>
      <c r="H30" s="36">
        <f t="shared" si="10"/>
        <v>2187623.93</v>
      </c>
      <c r="I30" s="36">
        <f t="shared" si="10"/>
        <v>97075.44</v>
      </c>
      <c r="J30" s="36">
        <f t="shared" si="10"/>
        <v>2887050.9400000004</v>
      </c>
      <c r="K30" s="36">
        <f t="shared" si="10"/>
        <v>27096246.330000006</v>
      </c>
      <c r="L30" s="36">
        <f t="shared" si="10"/>
        <v>21927947.739999995</v>
      </c>
      <c r="M30" s="36">
        <f t="shared" si="10"/>
        <v>2187623.93</v>
      </c>
      <c r="N30" s="36">
        <f t="shared" si="10"/>
        <v>97075.44</v>
      </c>
      <c r="O30" s="36">
        <f t="shared" si="10"/>
        <v>2821301.3299999996</v>
      </c>
      <c r="P30" s="36">
        <f>SUM(P11:P29)</f>
        <v>27033948.44</v>
      </c>
      <c r="Q30" s="36">
        <f t="shared" si="10"/>
        <v>21918664.079999994</v>
      </c>
      <c r="R30" s="36">
        <f t="shared" si="10"/>
        <v>1590956.7699999998</v>
      </c>
      <c r="S30" s="36">
        <f t="shared" si="10"/>
        <v>178835.58</v>
      </c>
      <c r="T30" s="36">
        <f t="shared" si="10"/>
        <v>1880734.9100000001</v>
      </c>
      <c r="U30" s="36">
        <f t="shared" si="10"/>
        <v>25569191.339999992</v>
      </c>
      <c r="V30" s="36">
        <f t="shared" si="10"/>
        <v>21918664.079999994</v>
      </c>
      <c r="W30" s="36">
        <f t="shared" si="10"/>
        <v>1589929.6699999997</v>
      </c>
      <c r="X30" s="36">
        <f t="shared" si="10"/>
        <v>178835.58</v>
      </c>
      <c r="Y30" s="36">
        <f t="shared" si="10"/>
        <v>1882758.78</v>
      </c>
      <c r="Z30" s="36">
        <f t="shared" si="10"/>
        <v>25570188.109999996</v>
      </c>
      <c r="AA30" s="36">
        <f t="shared" si="10"/>
        <v>21904193.399999995</v>
      </c>
      <c r="AB30" s="36">
        <f t="shared" si="10"/>
        <v>1991320.1399999992</v>
      </c>
      <c r="AC30" s="36">
        <f t="shared" si="10"/>
        <v>169175.16</v>
      </c>
      <c r="AD30" s="36">
        <f t="shared" si="10"/>
        <v>2366603.92</v>
      </c>
      <c r="AE30" s="36">
        <f t="shared" si="10"/>
        <v>26431292.619999997</v>
      </c>
      <c r="AF30" s="36">
        <f aca="true" t="shared" si="11" ref="AF30:AT30">SUM(AF11:AF29)</f>
        <v>12033341.399999999</v>
      </c>
      <c r="AG30" s="36">
        <f t="shared" si="11"/>
        <v>1714078.1699999997</v>
      </c>
      <c r="AH30" s="36">
        <f t="shared" si="11"/>
        <v>102023.45999999999</v>
      </c>
      <c r="AI30" s="36">
        <f t="shared" si="11"/>
        <v>1350817.07</v>
      </c>
      <c r="AJ30" s="36">
        <f t="shared" si="11"/>
        <v>15200260.1</v>
      </c>
      <c r="AK30" s="36">
        <f t="shared" si="11"/>
        <v>149096.41</v>
      </c>
      <c r="AL30" s="36">
        <f t="shared" si="11"/>
        <v>152330.47999999998</v>
      </c>
      <c r="AM30" s="36">
        <f t="shared" si="11"/>
        <v>38641.68</v>
      </c>
      <c r="AN30" s="36">
        <f t="shared" si="11"/>
        <v>543203.65</v>
      </c>
      <c r="AO30" s="36">
        <f t="shared" si="11"/>
        <v>883272.22</v>
      </c>
      <c r="AP30" s="36">
        <f t="shared" si="11"/>
        <v>118961.04999999999</v>
      </c>
      <c r="AQ30" s="36">
        <f t="shared" si="11"/>
        <v>44064.76</v>
      </c>
      <c r="AR30" s="36">
        <f t="shared" si="11"/>
        <v>0</v>
      </c>
      <c r="AS30" s="36">
        <f t="shared" si="11"/>
        <v>469111.68</v>
      </c>
      <c r="AT30" s="36">
        <f t="shared" si="11"/>
        <v>627397.7799999999</v>
      </c>
      <c r="AU30" s="36">
        <f>SUM(AU11:AU29)</f>
        <v>12301398.86</v>
      </c>
      <c r="AV30" s="35">
        <f>SUM(AV11:AV29)</f>
        <v>148416536.64999995</v>
      </c>
      <c r="AW30" s="37">
        <f>SUM(AW11:AW29)</f>
        <v>252135941.90000004</v>
      </c>
      <c r="AX30" s="8"/>
      <c r="AY30" s="8"/>
      <c r="AZ30" s="18"/>
      <c r="BA30" s="8"/>
      <c r="BB30" s="18"/>
      <c r="BC30" s="8"/>
      <c r="BD30" s="8"/>
    </row>
    <row r="31" spans="1:56" ht="12.75">
      <c r="A31" s="9"/>
      <c r="B31" s="10"/>
      <c r="C31" s="10"/>
      <c r="D31" s="10"/>
      <c r="E31" s="10"/>
      <c r="F31" s="10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0"/>
      <c r="AW31" s="10"/>
      <c r="AX31" s="8"/>
      <c r="AY31" s="8"/>
      <c r="AZ31" s="18"/>
      <c r="BA31" s="8"/>
      <c r="BB31" s="18"/>
      <c r="BC31" s="8"/>
      <c r="BD31" s="8"/>
    </row>
  </sheetData>
  <mergeCells count="13">
    <mergeCell ref="A7:A9"/>
    <mergeCell ref="B7:F9"/>
    <mergeCell ref="Q7:U9"/>
    <mergeCell ref="V7:Z9"/>
    <mergeCell ref="AA7:AE9"/>
    <mergeCell ref="G7:K9"/>
    <mergeCell ref="L7:P9"/>
    <mergeCell ref="AW7:AW9"/>
    <mergeCell ref="AU7:AU9"/>
    <mergeCell ref="AV7:AV9"/>
    <mergeCell ref="AF7:AJ9"/>
    <mergeCell ref="AK7:AO9"/>
    <mergeCell ref="AP7:AT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DanaP</dc:creator>
  <cp:keywords/>
  <dc:description/>
  <cp:lastModifiedBy>User</cp:lastModifiedBy>
  <dcterms:created xsi:type="dcterms:W3CDTF">1996-10-14T23:33:28Z</dcterms:created>
  <dcterms:modified xsi:type="dcterms:W3CDTF">2015-06-03T06:31:58Z</dcterms:modified>
  <cp:category/>
  <cp:version/>
  <cp:contentType/>
  <cp:contentStatus/>
</cp:coreProperties>
</file>